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БЮДЖЕТА'!$A$13:$G$428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<sst xmlns="http://schemas.openxmlformats.org/spreadsheetml/2006/main" count="1694" uniqueCount="341">
  <si>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</si>
  <si>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</si>
  <si>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</si>
  <si>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</si>
  <si>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</si>
  <si>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</si>
  <si>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</si>
  <si>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</si>
  <si>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</si>
  <si>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</si>
  <si>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</si>
  <si>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</si>
  <si>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</si>
  <si>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</si>
  <si>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</si>
  <si>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</si>
  <si>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</si>
  <si>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</si>
  <si>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</si>
  <si>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</si>
  <si>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</si>
  <si>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</si>
  <si>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</si>
  <si>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</si>
  <si>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</si>
  <si>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</si>
  <si>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</si>
  <si>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</si>
  <si>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</si>
  <si>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</si>
  <si>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</si>
  <si>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</si>
  <si>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</si>
  <si>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</si>
  <si>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</si>
  <si>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</si>
  <si>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</si>
  <si>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</si>
  <si>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</si>
  <si>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</si>
  <si>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</si>
  <si>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</si>
  <si>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</si>
  <si>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</si>
  <si>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</si>
  <si>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</si>
  <si>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</si>
  <si>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</si>
  <si>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</si>
  <si>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</si>
  <si>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</si>
  <si>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</si>
  <si>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</si>
  <si>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</si>
  <si>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</si>
  <si>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</si>
  <si>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</si>
  <si>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</si>
  <si>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</si>
  <si>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</si>
  <si>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</si>
  <si>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</si>
  <si>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</si>
  <si>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</si>
  <si>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</si>
  <si>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</si>
  <si>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</si>
  <si>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</si>
  <si>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</si>
  <si>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</si>
  <si>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</si>
  <si>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</si>
  <si>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</si>
  <si>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</si>
  <si>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</si>
  <si>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</si>
  <si>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</si>
  <si>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</si>
  <si>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</si>
  <si>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</si>
  <si>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</si>
  <si>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</si>
  <si>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</si>
  <si>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</si>
  <si>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</si>
  <si>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</si>
  <si>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</si>
  <si>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</si>
  <si>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</si>
  <si>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</si>
  <si>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</si>
  <si>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</si>
  <si>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</si>
  <si>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</si>
  <si>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</si>
  <si>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</si>
  <si>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</si>
  <si>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</si>
  <si>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</si>
  <si>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</si>
  <si>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</si>
  <si>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</si>
  <si>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</si>
  <si>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</si>
  <si>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</si>
  <si>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</si>
  <si>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</si>
  <si>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</si>
  <si>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</si>
  <si>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</si>
  <si>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</si>
  <si>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</si>
  <si>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</si>
  <si>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</si>
  <si>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</si>
  <si>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</si>
  <si>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</si>
  <si>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</si>
  <si>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</si>
  <si>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</si>
  <si>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</si>
  <si>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</si>
  <si>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</si>
  <si>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</si>
  <si>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</si>
  <si>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</si>
  <si>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</si>
  <si>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</si>
  <si>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</si>
  <si>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</si>
  <si>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</si>
  <si>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</si>
  <si>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</si>
  <si>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</si>
  <si>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</si>
  <si>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</si>
  <si>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</si>
  <si>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</si>
  <si>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</si>
  <si>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</si>
  <si>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</si>
  <si>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</si>
  <si>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</si>
  <si>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</si>
  <si>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</si>
  <si>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</si>
  <si>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</si>
  <si>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</si>
  <si>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</si>
  <si>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</si>
  <si>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</si>
  <si>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</si>
  <si>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</si>
  <si>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</si>
  <si>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</si>
  <si>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</si>
  <si>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</si>
  <si>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</si>
  <si>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</si>
  <si>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</si>
  <si>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</si>
  <si>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</si>
  <si>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</si>
  <si>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</si>
  <si>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</si>
  <si>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</si>
  <si>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</si>
  <si>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</si>
  <si>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</si>
  <si>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</si>
  <si>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</si>
  <si>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</si>
  <si>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</si>
  <si>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</si>
  <si>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</si>
  <si>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</si>
  <si>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</si>
  <si>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</si>
  <si>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</si>
  <si>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</si>
  <si>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</si>
  <si>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</si>
  <si>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</si>
  <si>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</si>
  <si>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</si>
  <si>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</si>
  <si>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</si>
  <si>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</si>
  <si>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</si>
  <si>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</si>
  <si>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</si>
  <si>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</si>
  <si>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</si>
  <si>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</si>
  <si>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</si>
  <si>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</si>
  <si>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</si>
  <si>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</si>
  <si>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</si>
  <si>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</si>
  <si>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</si>
  <si>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</si>
  <si>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</si>
  <si>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</si>
  <si>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</si>
  <si>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</si>
  <si>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</si>
  <si>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</si>
  <si>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</si>
  <si>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</si>
  <si>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</si>
  <si>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</si>
  <si>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</si>
  <si>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</si>
  <si>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</si>
  <si>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</si>
  <si>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</si>
  <si>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</si>
  <si>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</si>
  <si>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</si>
  <si>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</si>
  <si>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</si>
  <si>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</si>
  <si>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</si>
  <si>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</si>
  <si>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</si>
  <si>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</si>
  <si>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</si>
  <si>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</si>
  <si>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</si>
  <si>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</si>
  <si>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</si>
  <si>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</si>
  <si>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</si>
  <si>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</si>
  <si>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</si>
  <si>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</si>
  <si>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</si>
  <si>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</si>
  <si>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</si>
  <si>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</si>
  <si>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</si>
  <si>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</si>
  <si>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</si>
  <si>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</si>
  <si>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</si>
  <si>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</si>
  <si>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</si>
  <si>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</si>
  <si>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</si>
  <si>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</si>
  <si>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</si>
  <si>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</si>
  <si>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</si>
  <si>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</si>
  <si>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</si>
  <si>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</si>
  <si>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</si>
  <si>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</si>
  <si>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</si>
  <si>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</si>
  <si>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</si>
  <si>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</si>
  <si>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</si>
  <si>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</si>
  <si>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</si>
  <si>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</si>
  <si>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</si>
  <si>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</si>
  <si>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</si>
  <si>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</si>
  <si>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</si>
  <si>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</si>
  <si>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</si>
  <si>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</si>
  <si>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</si>
  <si>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</si>
  <si>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</si>
  <si>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</si>
  <si>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</si>
  <si>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</si>
  <si>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</si>
  <si>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</si>
  <si>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</si>
  <si>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</si>
  <si>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</si>
  <si>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</si>
  <si>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</si>
  <si>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</si>
  <si>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</si>
  <si>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</si>
  <si>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</si>
  <si>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</si>
  <si>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</si>
  <si>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</si>
  <si>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</si>
  <si>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</si>
  <si>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</si>
  <si>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</si>
  <si>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</si>
  <si>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</si>
  <si>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</si>
  <si>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</si>
  <si>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</si>
  <si>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</si>
  <si>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</si>
  <si>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</si>
  <si>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</si>
  <si>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</si>
  <si>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</si>
  <si>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</si>
  <si>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</si>
  <si>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</si>
  <si>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</si>
  <si>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№ ____ от ____________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</si>
  <si>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</si>
  <si>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</si>
  <si>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</si>
  <si>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</si>
  <si>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</si>
  <si>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</si>
  <si>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</si>
  <si>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</si>
  <si>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</si>
  <si>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</si>
  <si>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</si>
  <si>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</si>
  <si>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</si>
  <si>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</si>
  <si>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</si>
  <si>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</si>
  <si>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</si>
  <si>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</si>
  <si>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</si>
  <si>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</si>
  <si>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</si>
  <si>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</si>
  <si>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</si>
  <si>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</si>
  <si>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</si>
  <si>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>Приложение 3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</si>
</sst>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2"/>
  <sheetViews>
    <sheetView showGridLines="0" tabSelected="1" workbookViewId="0" topLeftCell="A1">
      <selection activeCell="G297" sqref="G297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68" t="s">
        <v>340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3" ht="18.75">
      <c r="B2" s="169" t="s">
        <v>197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2" ht="18.75">
      <c r="B3" s="2"/>
      <c r="C3" s="168" t="s">
        <v>314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5" spans="2:25" ht="18.75">
      <c r="B5" s="168" t="s">
        <v>315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98"/>
      <c r="Y5" s="2"/>
    </row>
    <row r="6" spans="2:25" ht="18.75" customHeight="1">
      <c r="B6" s="169" t="s">
        <v>197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99"/>
      <c r="Y6" s="2"/>
    </row>
    <row r="7" spans="2:25" ht="18.75">
      <c r="B7" s="2"/>
      <c r="C7" s="168" t="s">
        <v>316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1" t="s">
        <v>198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206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4" t="s">
        <v>151</v>
      </c>
      <c r="B14" s="125">
        <v>951</v>
      </c>
      <c r="C14" s="125" t="s">
        <v>152</v>
      </c>
      <c r="D14" s="125" t="s">
        <v>6</v>
      </c>
      <c r="E14" s="125" t="s">
        <v>5</v>
      </c>
      <c r="F14" s="126"/>
      <c r="G14" s="127">
        <f aca="true" t="shared" si="0" ref="G14:X14">G17+G132+G136+G143+G172+G186+G209+G238+G258+G272+G283+G288</f>
        <v>119220.03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5" t="s">
        <v>302</v>
      </c>
      <c r="B15" s="125">
        <v>951</v>
      </c>
      <c r="C15" s="125" t="s">
        <v>152</v>
      </c>
      <c r="D15" s="125" t="s">
        <v>6</v>
      </c>
      <c r="E15" s="125" t="s">
        <v>5</v>
      </c>
      <c r="F15" s="141"/>
      <c r="G15" s="157">
        <f>G18+G24+G43+G55+G64+G69+G77+G85+G94+G112+G119+G126+G133+G137+G154+G174+G202+G241+G273+G278+G284+G290+G158</f>
        <v>81278.94999999998</v>
      </c>
      <c r="H15" s="156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3"/>
      <c r="Y15" s="69"/>
      <c r="AA15" s="155"/>
    </row>
    <row r="16" spans="1:25" ht="16.5" thickBot="1">
      <c r="A16" s="144" t="s">
        <v>71</v>
      </c>
      <c r="B16" s="125">
        <v>951</v>
      </c>
      <c r="C16" s="125" t="s">
        <v>152</v>
      </c>
      <c r="D16" s="125" t="s">
        <v>6</v>
      </c>
      <c r="E16" s="125" t="s">
        <v>5</v>
      </c>
      <c r="F16" s="141"/>
      <c r="G16" s="157">
        <f>G105+G144+G181+G187+G211+G239+G259</f>
        <v>37941.08</v>
      </c>
      <c r="H16" s="156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G18+G24+G43+G55+G64+G68</f>
        <v>55907.909999999996</v>
      </c>
      <c r="H17" s="33" t="e">
        <f>H18+H24+H43+#REF!+H55+#REF!+H64+H68</f>
        <v>#REF!</v>
      </c>
      <c r="I17" s="33" t="e">
        <f>I18+I24+I43+#REF!+I55+#REF!+I64+I68</f>
        <v>#REF!</v>
      </c>
      <c r="J17" s="33" t="e">
        <f>J18+J24+J43+#REF!+J55+#REF!+J64+J68</f>
        <v>#REF!</v>
      </c>
      <c r="K17" s="33" t="e">
        <f>K18+K24+K43+#REF!+K55+#REF!+K64+K68</f>
        <v>#REF!</v>
      </c>
      <c r="L17" s="33" t="e">
        <f>L18+L24+L43+#REF!+L55+#REF!+L64+L68</f>
        <v>#REF!</v>
      </c>
      <c r="M17" s="33" t="e">
        <f>M18+M24+M43+#REF!+M55+#REF!+M64+M68</f>
        <v>#REF!</v>
      </c>
      <c r="N17" s="33" t="e">
        <f>N18+N24+N43+#REF!+N55+#REF!+N64+N68</f>
        <v>#REF!</v>
      </c>
      <c r="O17" s="33" t="e">
        <f>O18+O24+O43+#REF!+O55+#REF!+O64+O68</f>
        <v>#REF!</v>
      </c>
      <c r="P17" s="33" t="e">
        <f>P18+P24+P43+#REF!+P55+#REF!+P64+P68</f>
        <v>#REF!</v>
      </c>
      <c r="Q17" s="33" t="e">
        <f>Q18+Q24+Q43+#REF!+Q55+#REF!+Q64+Q68</f>
        <v>#REF!</v>
      </c>
      <c r="R17" s="33" t="e">
        <f>R18+R24+R43+#REF!+R55+#REF!+R64+R68</f>
        <v>#REF!</v>
      </c>
      <c r="S17" s="33" t="e">
        <f>S18+S24+S43+#REF!+S55+#REF!+S64+S68</f>
        <v>#REF!</v>
      </c>
      <c r="T17" s="33" t="e">
        <f>T18+T24+T43+#REF!+T55+#REF!+T64+T68</f>
        <v>#REF!</v>
      </c>
      <c r="U17" s="33" t="e">
        <f>U18+U24+U43+#REF!+U55+#REF!+U64+U68</f>
        <v>#REF!</v>
      </c>
      <c r="V17" s="33" t="e">
        <f>V18+V24+V43+#REF!+V55+#REF!+V64+V68</f>
        <v>#REF!</v>
      </c>
      <c r="W17" s="33" t="e">
        <f>W18+W24+W43+#REF!+W55+#REF!+W64+W68</f>
        <v>#REF!</v>
      </c>
      <c r="X17" s="71" t="e">
        <f>X18+X24+X43+#REF!+X55+#REF!+X64+X68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1728.3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66.4026141294914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1728.3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66.4026141294914</v>
      </c>
    </row>
    <row r="20" spans="1:25" ht="16.5" outlineLevel="4" thickBot="1">
      <c r="A20" s="107" t="s">
        <v>51</v>
      </c>
      <c r="B20" s="108">
        <v>951</v>
      </c>
      <c r="C20" s="109" t="s">
        <v>7</v>
      </c>
      <c r="D20" s="109" t="s">
        <v>8</v>
      </c>
      <c r="E20" s="109" t="s">
        <v>5</v>
      </c>
      <c r="F20" s="109"/>
      <c r="G20" s="40">
        <f>G21</f>
        <v>1728.3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66.4026141294914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1728.3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66.4026141294914</v>
      </c>
    </row>
    <row r="22" spans="1:25" ht="16.5" outlineLevel="5" thickBot="1">
      <c r="A22" s="106" t="s">
        <v>211</v>
      </c>
      <c r="B22" s="110">
        <v>951</v>
      </c>
      <c r="C22" s="111" t="s">
        <v>7</v>
      </c>
      <c r="D22" s="111" t="s">
        <v>8</v>
      </c>
      <c r="E22" s="111" t="s">
        <v>208</v>
      </c>
      <c r="F22" s="111"/>
      <c r="G22" s="112">
        <v>1725.5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6" t="s">
        <v>212</v>
      </c>
      <c r="B23" s="110">
        <v>951</v>
      </c>
      <c r="C23" s="111" t="s">
        <v>7</v>
      </c>
      <c r="D23" s="111" t="s">
        <v>8</v>
      </c>
      <c r="E23" s="111" t="s">
        <v>209</v>
      </c>
      <c r="F23" s="111"/>
      <c r="G23" s="112">
        <v>2.8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3954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72.72423368740516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3954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72.72423368740516</v>
      </c>
    </row>
    <row r="26" spans="1:25" ht="16.5" outlineLevel="6" thickBot="1">
      <c r="A26" s="107" t="s">
        <v>53</v>
      </c>
      <c r="B26" s="108">
        <v>951</v>
      </c>
      <c r="C26" s="109" t="s">
        <v>33</v>
      </c>
      <c r="D26" s="109" t="s">
        <v>10</v>
      </c>
      <c r="E26" s="109" t="s">
        <v>5</v>
      </c>
      <c r="F26" s="109"/>
      <c r="G26" s="40">
        <f>G27+G30+G33</f>
        <v>2557.9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72.72086477188317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1917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97.03322900365153</v>
      </c>
    </row>
    <row r="28" spans="1:25" ht="16.5" outlineLevel="6" thickBot="1">
      <c r="A28" s="106" t="s">
        <v>211</v>
      </c>
      <c r="B28" s="110">
        <v>951</v>
      </c>
      <c r="C28" s="111" t="s">
        <v>33</v>
      </c>
      <c r="D28" s="111" t="s">
        <v>10</v>
      </c>
      <c r="E28" s="111" t="s">
        <v>208</v>
      </c>
      <c r="F28" s="111"/>
      <c r="G28" s="112">
        <v>1909.4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6" t="s">
        <v>212</v>
      </c>
      <c r="B29" s="110">
        <v>951</v>
      </c>
      <c r="C29" s="111" t="s">
        <v>33</v>
      </c>
      <c r="D29" s="111" t="s">
        <v>10</v>
      </c>
      <c r="E29" s="111" t="s">
        <v>209</v>
      </c>
      <c r="F29" s="111"/>
      <c r="G29" s="112">
        <v>7.6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608.9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6" t="s">
        <v>220</v>
      </c>
      <c r="B31" s="110">
        <v>951</v>
      </c>
      <c r="C31" s="111" t="s">
        <v>33</v>
      </c>
      <c r="D31" s="111" t="s">
        <v>10</v>
      </c>
      <c r="E31" s="111" t="s">
        <v>214</v>
      </c>
      <c r="F31" s="111"/>
      <c r="G31" s="112">
        <v>237.33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6" t="s">
        <v>221</v>
      </c>
      <c r="B32" s="110">
        <v>951</v>
      </c>
      <c r="C32" s="111" t="s">
        <v>33</v>
      </c>
      <c r="D32" s="111" t="s">
        <v>10</v>
      </c>
      <c r="E32" s="111" t="s">
        <v>215</v>
      </c>
      <c r="F32" s="111"/>
      <c r="G32" s="112">
        <v>371.57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32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6" t="s">
        <v>223</v>
      </c>
      <c r="B34" s="110">
        <v>951</v>
      </c>
      <c r="C34" s="111" t="s">
        <v>33</v>
      </c>
      <c r="D34" s="111" t="s">
        <v>10</v>
      </c>
      <c r="E34" s="111" t="s">
        <v>217</v>
      </c>
      <c r="F34" s="111"/>
      <c r="G34" s="112">
        <v>16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6" t="s">
        <v>224</v>
      </c>
      <c r="B35" s="110">
        <v>951</v>
      </c>
      <c r="C35" s="111" t="s">
        <v>33</v>
      </c>
      <c r="D35" s="111" t="s">
        <v>10</v>
      </c>
      <c r="E35" s="111" t="s">
        <v>218</v>
      </c>
      <c r="F35" s="111"/>
      <c r="G35" s="112">
        <v>16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7" t="s">
        <v>54</v>
      </c>
      <c r="B36" s="108">
        <v>951</v>
      </c>
      <c r="C36" s="109" t="s">
        <v>33</v>
      </c>
      <c r="D36" s="109" t="s">
        <v>34</v>
      </c>
      <c r="E36" s="109" t="s">
        <v>5</v>
      </c>
      <c r="F36" s="109"/>
      <c r="G36" s="40">
        <f>G37</f>
        <v>1204.1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72.61765634083548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1204.1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72.61765634083548</v>
      </c>
    </row>
    <row r="38" spans="1:25" ht="16.5" outlineLevel="6" thickBot="1">
      <c r="A38" s="106" t="s">
        <v>211</v>
      </c>
      <c r="B38" s="110">
        <v>951</v>
      </c>
      <c r="C38" s="111" t="s">
        <v>33</v>
      </c>
      <c r="D38" s="111" t="s">
        <v>34</v>
      </c>
      <c r="E38" s="111" t="s">
        <v>208</v>
      </c>
      <c r="F38" s="111"/>
      <c r="G38" s="112">
        <v>1200.1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6" t="s">
        <v>212</v>
      </c>
      <c r="B39" s="110">
        <v>951</v>
      </c>
      <c r="C39" s="111" t="s">
        <v>33</v>
      </c>
      <c r="D39" s="111" t="s">
        <v>34</v>
      </c>
      <c r="E39" s="111" t="s">
        <v>209</v>
      </c>
      <c r="F39" s="111"/>
      <c r="G39" s="112">
        <v>4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7" t="s">
        <v>56</v>
      </c>
      <c r="B40" s="108">
        <v>951</v>
      </c>
      <c r="C40" s="109" t="s">
        <v>33</v>
      </c>
      <c r="D40" s="109" t="s">
        <v>35</v>
      </c>
      <c r="E40" s="109" t="s">
        <v>5</v>
      </c>
      <c r="F40" s="109"/>
      <c r="G40" s="40">
        <f>G41</f>
        <v>192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73.4375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192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73.4375</v>
      </c>
    </row>
    <row r="42" spans="1:25" ht="48" outlineLevel="6" thickBot="1">
      <c r="A42" s="106" t="s">
        <v>228</v>
      </c>
      <c r="B42" s="110">
        <v>951</v>
      </c>
      <c r="C42" s="111" t="s">
        <v>33</v>
      </c>
      <c r="D42" s="111" t="s">
        <v>35</v>
      </c>
      <c r="E42" s="111" t="s">
        <v>226</v>
      </c>
      <c r="F42" s="111"/>
      <c r="G42" s="112">
        <v>192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6444.8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86.89862602408142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6444.8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86.89862602408142</v>
      </c>
    </row>
    <row r="45" spans="1:25" ht="16.5" outlineLevel="4" thickBot="1">
      <c r="A45" s="107" t="s">
        <v>53</v>
      </c>
      <c r="B45" s="108">
        <v>951</v>
      </c>
      <c r="C45" s="109" t="s">
        <v>9</v>
      </c>
      <c r="D45" s="109" t="s">
        <v>10</v>
      </c>
      <c r="E45" s="109" t="s">
        <v>5</v>
      </c>
      <c r="F45" s="109"/>
      <c r="G45" s="40">
        <f>G46+G49+G52</f>
        <v>6444.8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86.89862602408142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5861.5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95.54623645824446</v>
      </c>
    </row>
    <row r="47" spans="1:25" ht="16.5" outlineLevel="5" thickBot="1">
      <c r="A47" s="106" t="s">
        <v>211</v>
      </c>
      <c r="B47" s="110">
        <v>951</v>
      </c>
      <c r="C47" s="111" t="s">
        <v>9</v>
      </c>
      <c r="D47" s="111" t="s">
        <v>10</v>
      </c>
      <c r="E47" s="111" t="s">
        <v>208</v>
      </c>
      <c r="F47" s="111"/>
      <c r="G47" s="112">
        <v>5833.5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6" t="s">
        <v>212</v>
      </c>
      <c r="B48" s="110">
        <v>951</v>
      </c>
      <c r="C48" s="111" t="s">
        <v>9</v>
      </c>
      <c r="D48" s="111" t="s">
        <v>10</v>
      </c>
      <c r="E48" s="111" t="s">
        <v>209</v>
      </c>
      <c r="F48" s="111"/>
      <c r="G48" s="112">
        <v>28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518.3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6" t="s">
        <v>220</v>
      </c>
      <c r="B50" s="110">
        <v>951</v>
      </c>
      <c r="C50" s="111" t="s">
        <v>9</v>
      </c>
      <c r="D50" s="111" t="s">
        <v>10</v>
      </c>
      <c r="E50" s="111" t="s">
        <v>214</v>
      </c>
      <c r="F50" s="111"/>
      <c r="G50" s="112">
        <v>198.7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6" t="s">
        <v>221</v>
      </c>
      <c r="B51" s="110">
        <v>951</v>
      </c>
      <c r="C51" s="111" t="s">
        <v>9</v>
      </c>
      <c r="D51" s="111" t="s">
        <v>10</v>
      </c>
      <c r="E51" s="111" t="s">
        <v>215</v>
      </c>
      <c r="F51" s="111"/>
      <c r="G51" s="112">
        <v>319.6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65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6" t="s">
        <v>223</v>
      </c>
      <c r="B53" s="110">
        <v>951</v>
      </c>
      <c r="C53" s="111" t="s">
        <v>9</v>
      </c>
      <c r="D53" s="111" t="s">
        <v>10</v>
      </c>
      <c r="E53" s="111" t="s">
        <v>217</v>
      </c>
      <c r="F53" s="111"/>
      <c r="G53" s="112">
        <v>8.5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6" t="s">
        <v>224</v>
      </c>
      <c r="B54" s="110">
        <v>951</v>
      </c>
      <c r="C54" s="111" t="s">
        <v>9</v>
      </c>
      <c r="D54" s="111" t="s">
        <v>10</v>
      </c>
      <c r="E54" s="111" t="s">
        <v>218</v>
      </c>
      <c r="F54" s="111"/>
      <c r="G54" s="112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50.25" customHeight="1" outlineLevel="3" thickBot="1">
      <c r="A55" s="34" t="s">
        <v>57</v>
      </c>
      <c r="B55" s="20">
        <v>951</v>
      </c>
      <c r="C55" s="9" t="s">
        <v>11</v>
      </c>
      <c r="D55" s="9" t="s">
        <v>6</v>
      </c>
      <c r="E55" s="9" t="s">
        <v>5</v>
      </c>
      <c r="F55" s="9"/>
      <c r="G55" s="35">
        <f>G56</f>
        <v>3588.8999999999996</v>
      </c>
      <c r="H55" s="35">
        <f aca="true" t="shared" si="10" ref="H55:X57">H56</f>
        <v>3284.2</v>
      </c>
      <c r="I55" s="35">
        <f t="shared" si="10"/>
        <v>3284.2</v>
      </c>
      <c r="J55" s="35">
        <f t="shared" si="10"/>
        <v>3284.2</v>
      </c>
      <c r="K55" s="35">
        <f t="shared" si="10"/>
        <v>3284.2</v>
      </c>
      <c r="L55" s="35">
        <f t="shared" si="10"/>
        <v>3284.2</v>
      </c>
      <c r="M55" s="35">
        <f t="shared" si="10"/>
        <v>3284.2</v>
      </c>
      <c r="N55" s="35">
        <f t="shared" si="10"/>
        <v>3284.2</v>
      </c>
      <c r="O55" s="35">
        <f t="shared" si="10"/>
        <v>3284.2</v>
      </c>
      <c r="P55" s="35">
        <f t="shared" si="10"/>
        <v>3284.2</v>
      </c>
      <c r="Q55" s="35">
        <f t="shared" si="10"/>
        <v>3284.2</v>
      </c>
      <c r="R55" s="35">
        <f t="shared" si="10"/>
        <v>3284.2</v>
      </c>
      <c r="S55" s="35">
        <f t="shared" si="10"/>
        <v>3284.2</v>
      </c>
      <c r="T55" s="35">
        <f t="shared" si="10"/>
        <v>3284.2</v>
      </c>
      <c r="U55" s="35">
        <f t="shared" si="10"/>
        <v>3284.2</v>
      </c>
      <c r="V55" s="35">
        <f t="shared" si="10"/>
        <v>3284.2</v>
      </c>
      <c r="W55" s="35">
        <f t="shared" si="10"/>
        <v>3284.2</v>
      </c>
      <c r="X55" s="76">
        <f t="shared" si="10"/>
        <v>2834.80374</v>
      </c>
      <c r="Y55" s="69">
        <f>X55/G55*100</f>
        <v>78.98809495945834</v>
      </c>
    </row>
    <row r="56" spans="1:25" ht="63.75" outlineLevel="3" thickBot="1">
      <c r="A56" s="36" t="s">
        <v>85</v>
      </c>
      <c r="B56" s="21">
        <v>951</v>
      </c>
      <c r="C56" s="11" t="s">
        <v>11</v>
      </c>
      <c r="D56" s="11" t="s">
        <v>86</v>
      </c>
      <c r="E56" s="11" t="s">
        <v>5</v>
      </c>
      <c r="F56" s="11"/>
      <c r="G56" s="37">
        <f>G57</f>
        <v>3588.8999999999996</v>
      </c>
      <c r="H56" s="37">
        <f t="shared" si="10"/>
        <v>3284.2</v>
      </c>
      <c r="I56" s="37">
        <f t="shared" si="10"/>
        <v>3284.2</v>
      </c>
      <c r="J56" s="37">
        <f t="shared" si="10"/>
        <v>3284.2</v>
      </c>
      <c r="K56" s="37">
        <f t="shared" si="10"/>
        <v>3284.2</v>
      </c>
      <c r="L56" s="37">
        <f t="shared" si="10"/>
        <v>3284.2</v>
      </c>
      <c r="M56" s="37">
        <f t="shared" si="10"/>
        <v>3284.2</v>
      </c>
      <c r="N56" s="37">
        <f t="shared" si="10"/>
        <v>3284.2</v>
      </c>
      <c r="O56" s="37">
        <f t="shared" si="10"/>
        <v>3284.2</v>
      </c>
      <c r="P56" s="37">
        <f t="shared" si="10"/>
        <v>3284.2</v>
      </c>
      <c r="Q56" s="37">
        <f t="shared" si="10"/>
        <v>3284.2</v>
      </c>
      <c r="R56" s="37">
        <f t="shared" si="10"/>
        <v>3284.2</v>
      </c>
      <c r="S56" s="37">
        <f t="shared" si="10"/>
        <v>3284.2</v>
      </c>
      <c r="T56" s="37">
        <f t="shared" si="10"/>
        <v>3284.2</v>
      </c>
      <c r="U56" s="37">
        <f t="shared" si="10"/>
        <v>3284.2</v>
      </c>
      <c r="V56" s="37">
        <f t="shared" si="10"/>
        <v>3284.2</v>
      </c>
      <c r="W56" s="37">
        <f t="shared" si="10"/>
        <v>3284.2</v>
      </c>
      <c r="X56" s="77">
        <f t="shared" si="10"/>
        <v>2834.80374</v>
      </c>
      <c r="Y56" s="69">
        <f>X56/G56*100</f>
        <v>78.98809495945834</v>
      </c>
    </row>
    <row r="57" spans="1:25" ht="16.5" outlineLevel="4" thickBot="1">
      <c r="A57" s="107" t="s">
        <v>53</v>
      </c>
      <c r="B57" s="108">
        <v>951</v>
      </c>
      <c r="C57" s="109" t="s">
        <v>11</v>
      </c>
      <c r="D57" s="109" t="s">
        <v>10</v>
      </c>
      <c r="E57" s="109" t="s">
        <v>5</v>
      </c>
      <c r="F57" s="109"/>
      <c r="G57" s="40">
        <f>G58+G61</f>
        <v>3588.8999999999996</v>
      </c>
      <c r="H57" s="39">
        <f t="shared" si="10"/>
        <v>3284.2</v>
      </c>
      <c r="I57" s="39">
        <f t="shared" si="10"/>
        <v>3284.2</v>
      </c>
      <c r="J57" s="39">
        <f t="shared" si="10"/>
        <v>3284.2</v>
      </c>
      <c r="K57" s="39">
        <f t="shared" si="10"/>
        <v>3284.2</v>
      </c>
      <c r="L57" s="39">
        <f t="shared" si="10"/>
        <v>3284.2</v>
      </c>
      <c r="M57" s="39">
        <f t="shared" si="10"/>
        <v>3284.2</v>
      </c>
      <c r="N57" s="39">
        <f t="shared" si="10"/>
        <v>3284.2</v>
      </c>
      <c r="O57" s="39">
        <f t="shared" si="10"/>
        <v>3284.2</v>
      </c>
      <c r="P57" s="39">
        <f t="shared" si="10"/>
        <v>3284.2</v>
      </c>
      <c r="Q57" s="39">
        <f t="shared" si="10"/>
        <v>3284.2</v>
      </c>
      <c r="R57" s="39">
        <f t="shared" si="10"/>
        <v>3284.2</v>
      </c>
      <c r="S57" s="39">
        <f t="shared" si="10"/>
        <v>3284.2</v>
      </c>
      <c r="T57" s="39">
        <f t="shared" si="10"/>
        <v>3284.2</v>
      </c>
      <c r="U57" s="39">
        <f t="shared" si="10"/>
        <v>3284.2</v>
      </c>
      <c r="V57" s="39">
        <f t="shared" si="10"/>
        <v>3284.2</v>
      </c>
      <c r="W57" s="39">
        <f t="shared" si="10"/>
        <v>3284.2</v>
      </c>
      <c r="X57" s="74">
        <f t="shared" si="10"/>
        <v>2834.80374</v>
      </c>
      <c r="Y57" s="69">
        <f>X57/G57*100</f>
        <v>78.98809495945834</v>
      </c>
    </row>
    <row r="58" spans="1:25" ht="32.25" outlineLevel="5" thickBot="1">
      <c r="A58" s="5" t="s">
        <v>210</v>
      </c>
      <c r="B58" s="22">
        <v>951</v>
      </c>
      <c r="C58" s="6" t="s">
        <v>11</v>
      </c>
      <c r="D58" s="6" t="s">
        <v>10</v>
      </c>
      <c r="E58" s="6" t="s">
        <v>207</v>
      </c>
      <c r="F58" s="6"/>
      <c r="G58" s="39">
        <f>G59+G60</f>
        <v>3434.7</v>
      </c>
      <c r="H58" s="29">
        <v>3284.2</v>
      </c>
      <c r="I58" s="7">
        <v>3284.2</v>
      </c>
      <c r="J58" s="7">
        <v>3284.2</v>
      </c>
      <c r="K58" s="7">
        <v>3284.2</v>
      </c>
      <c r="L58" s="7">
        <v>3284.2</v>
      </c>
      <c r="M58" s="7">
        <v>3284.2</v>
      </c>
      <c r="N58" s="7">
        <v>3284.2</v>
      </c>
      <c r="O58" s="7">
        <v>3284.2</v>
      </c>
      <c r="P58" s="7">
        <v>3284.2</v>
      </c>
      <c r="Q58" s="7">
        <v>3284.2</v>
      </c>
      <c r="R58" s="7">
        <v>3284.2</v>
      </c>
      <c r="S58" s="7">
        <v>3284.2</v>
      </c>
      <c r="T58" s="7">
        <v>3284.2</v>
      </c>
      <c r="U58" s="7">
        <v>3284.2</v>
      </c>
      <c r="V58" s="7">
        <v>3284.2</v>
      </c>
      <c r="W58" s="54">
        <v>3284.2</v>
      </c>
      <c r="X58" s="75">
        <v>2834.80374</v>
      </c>
      <c r="Y58" s="69">
        <f>X58/G58*100</f>
        <v>82.53424578565813</v>
      </c>
    </row>
    <row r="59" spans="1:25" ht="16.5" outlineLevel="5" thickBot="1">
      <c r="A59" s="106" t="s">
        <v>211</v>
      </c>
      <c r="B59" s="110">
        <v>951</v>
      </c>
      <c r="C59" s="111" t="s">
        <v>11</v>
      </c>
      <c r="D59" s="111" t="s">
        <v>10</v>
      </c>
      <c r="E59" s="111" t="s">
        <v>208</v>
      </c>
      <c r="F59" s="111"/>
      <c r="G59" s="112">
        <v>3432.7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32.25" outlineLevel="5" thickBot="1">
      <c r="A60" s="106" t="s">
        <v>212</v>
      </c>
      <c r="B60" s="110">
        <v>951</v>
      </c>
      <c r="C60" s="111" t="s">
        <v>11</v>
      </c>
      <c r="D60" s="111" t="s">
        <v>10</v>
      </c>
      <c r="E60" s="111" t="s">
        <v>209</v>
      </c>
      <c r="F60" s="111"/>
      <c r="G60" s="112">
        <v>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11</v>
      </c>
      <c r="D61" s="6" t="s">
        <v>10</v>
      </c>
      <c r="E61" s="6" t="s">
        <v>213</v>
      </c>
      <c r="F61" s="6"/>
      <c r="G61" s="39">
        <f>G62+G63</f>
        <v>154.2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6" t="s">
        <v>220</v>
      </c>
      <c r="B62" s="110">
        <v>951</v>
      </c>
      <c r="C62" s="111" t="s">
        <v>11</v>
      </c>
      <c r="D62" s="111" t="s">
        <v>10</v>
      </c>
      <c r="E62" s="111" t="s">
        <v>214</v>
      </c>
      <c r="F62" s="111"/>
      <c r="G62" s="112">
        <v>148.2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32.25" outlineLevel="5" thickBot="1">
      <c r="A63" s="106" t="s">
        <v>221</v>
      </c>
      <c r="B63" s="110">
        <v>951</v>
      </c>
      <c r="C63" s="111" t="s">
        <v>11</v>
      </c>
      <c r="D63" s="111" t="s">
        <v>10</v>
      </c>
      <c r="E63" s="111" t="s">
        <v>215</v>
      </c>
      <c r="F63" s="111"/>
      <c r="G63" s="112">
        <v>6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16.5" outlineLevel="3" thickBot="1">
      <c r="A64" s="34" t="s">
        <v>59</v>
      </c>
      <c r="B64" s="20">
        <v>951</v>
      </c>
      <c r="C64" s="9" t="s">
        <v>12</v>
      </c>
      <c r="D64" s="9" t="s">
        <v>6</v>
      </c>
      <c r="E64" s="9" t="s">
        <v>5</v>
      </c>
      <c r="F64" s="9"/>
      <c r="G64" s="35">
        <f>G65</f>
        <v>500</v>
      </c>
      <c r="H64" s="35">
        <f aca="true" t="shared" si="11" ref="H64:X66">H65</f>
        <v>0</v>
      </c>
      <c r="I64" s="35">
        <f t="shared" si="11"/>
        <v>0</v>
      </c>
      <c r="J64" s="35">
        <f t="shared" si="11"/>
        <v>0</v>
      </c>
      <c r="K64" s="35">
        <f t="shared" si="11"/>
        <v>0</v>
      </c>
      <c r="L64" s="35">
        <f t="shared" si="11"/>
        <v>0</v>
      </c>
      <c r="M64" s="35">
        <f t="shared" si="11"/>
        <v>0</v>
      </c>
      <c r="N64" s="35">
        <f t="shared" si="11"/>
        <v>0</v>
      </c>
      <c r="O64" s="35">
        <f t="shared" si="11"/>
        <v>0</v>
      </c>
      <c r="P64" s="35">
        <f t="shared" si="11"/>
        <v>0</v>
      </c>
      <c r="Q64" s="35">
        <f t="shared" si="11"/>
        <v>0</v>
      </c>
      <c r="R64" s="35">
        <f t="shared" si="11"/>
        <v>0</v>
      </c>
      <c r="S64" s="35">
        <f t="shared" si="11"/>
        <v>0</v>
      </c>
      <c r="T64" s="35">
        <f t="shared" si="11"/>
        <v>0</v>
      </c>
      <c r="U64" s="35">
        <f t="shared" si="11"/>
        <v>0</v>
      </c>
      <c r="V64" s="35">
        <f t="shared" si="11"/>
        <v>0</v>
      </c>
      <c r="W64" s="35">
        <f t="shared" si="11"/>
        <v>0</v>
      </c>
      <c r="X64" s="76">
        <f t="shared" si="11"/>
        <v>0</v>
      </c>
      <c r="Y64" s="69">
        <f aca="true" t="shared" si="12" ref="Y64:Y71">X64/G64*100</f>
        <v>0</v>
      </c>
    </row>
    <row r="65" spans="1:25" ht="16.5" outlineLevel="3" thickBot="1">
      <c r="A65" s="36" t="s">
        <v>59</v>
      </c>
      <c r="B65" s="21">
        <v>951</v>
      </c>
      <c r="C65" s="11" t="s">
        <v>12</v>
      </c>
      <c r="D65" s="11" t="s">
        <v>89</v>
      </c>
      <c r="E65" s="11" t="s">
        <v>5</v>
      </c>
      <c r="F65" s="11"/>
      <c r="G65" s="37">
        <f>G66</f>
        <v>500</v>
      </c>
      <c r="H65" s="37">
        <f t="shared" si="11"/>
        <v>0</v>
      </c>
      <c r="I65" s="37">
        <f t="shared" si="11"/>
        <v>0</v>
      </c>
      <c r="J65" s="37">
        <f t="shared" si="11"/>
        <v>0</v>
      </c>
      <c r="K65" s="37">
        <f t="shared" si="11"/>
        <v>0</v>
      </c>
      <c r="L65" s="37">
        <f t="shared" si="11"/>
        <v>0</v>
      </c>
      <c r="M65" s="37">
        <f t="shared" si="11"/>
        <v>0</v>
      </c>
      <c r="N65" s="37">
        <f t="shared" si="11"/>
        <v>0</v>
      </c>
      <c r="O65" s="37">
        <f t="shared" si="11"/>
        <v>0</v>
      </c>
      <c r="P65" s="37">
        <f t="shared" si="11"/>
        <v>0</v>
      </c>
      <c r="Q65" s="37">
        <f t="shared" si="11"/>
        <v>0</v>
      </c>
      <c r="R65" s="37">
        <f t="shared" si="11"/>
        <v>0</v>
      </c>
      <c r="S65" s="37">
        <f t="shared" si="11"/>
        <v>0</v>
      </c>
      <c r="T65" s="37">
        <f t="shared" si="11"/>
        <v>0</v>
      </c>
      <c r="U65" s="37">
        <f t="shared" si="11"/>
        <v>0</v>
      </c>
      <c r="V65" s="37">
        <f t="shared" si="11"/>
        <v>0</v>
      </c>
      <c r="W65" s="37">
        <f t="shared" si="11"/>
        <v>0</v>
      </c>
      <c r="X65" s="77">
        <f t="shared" si="11"/>
        <v>0</v>
      </c>
      <c r="Y65" s="69">
        <f t="shared" si="12"/>
        <v>0</v>
      </c>
    </row>
    <row r="66" spans="1:25" ht="16.5" outlineLevel="4" thickBot="1">
      <c r="A66" s="107" t="s">
        <v>60</v>
      </c>
      <c r="B66" s="108">
        <v>951</v>
      </c>
      <c r="C66" s="109" t="s">
        <v>12</v>
      </c>
      <c r="D66" s="109" t="s">
        <v>14</v>
      </c>
      <c r="E66" s="109" t="s">
        <v>5</v>
      </c>
      <c r="F66" s="109"/>
      <c r="G66" s="40">
        <f>G67</f>
        <v>500</v>
      </c>
      <c r="H66" s="39">
        <f t="shared" si="11"/>
        <v>0</v>
      </c>
      <c r="I66" s="39">
        <f t="shared" si="11"/>
        <v>0</v>
      </c>
      <c r="J66" s="39">
        <f t="shared" si="11"/>
        <v>0</v>
      </c>
      <c r="K66" s="39">
        <f t="shared" si="11"/>
        <v>0</v>
      </c>
      <c r="L66" s="39">
        <f t="shared" si="11"/>
        <v>0</v>
      </c>
      <c r="M66" s="39">
        <f t="shared" si="11"/>
        <v>0</v>
      </c>
      <c r="N66" s="39">
        <f t="shared" si="11"/>
        <v>0</v>
      </c>
      <c r="O66" s="39">
        <f t="shared" si="11"/>
        <v>0</v>
      </c>
      <c r="P66" s="39">
        <f t="shared" si="11"/>
        <v>0</v>
      </c>
      <c r="Q66" s="39">
        <f t="shared" si="11"/>
        <v>0</v>
      </c>
      <c r="R66" s="39">
        <f t="shared" si="11"/>
        <v>0</v>
      </c>
      <c r="S66" s="39">
        <f t="shared" si="11"/>
        <v>0</v>
      </c>
      <c r="T66" s="39">
        <f t="shared" si="11"/>
        <v>0</v>
      </c>
      <c r="U66" s="39">
        <f t="shared" si="11"/>
        <v>0</v>
      </c>
      <c r="V66" s="39">
        <f t="shared" si="11"/>
        <v>0</v>
      </c>
      <c r="W66" s="39">
        <f t="shared" si="11"/>
        <v>0</v>
      </c>
      <c r="X66" s="78">
        <f t="shared" si="11"/>
        <v>0</v>
      </c>
      <c r="Y66" s="69">
        <f t="shared" si="12"/>
        <v>0</v>
      </c>
    </row>
    <row r="67" spans="1:25" ht="16.5" outlineLevel="5" thickBot="1">
      <c r="A67" s="38" t="s">
        <v>230</v>
      </c>
      <c r="B67" s="22">
        <v>951</v>
      </c>
      <c r="C67" s="6" t="s">
        <v>12</v>
      </c>
      <c r="D67" s="6" t="s">
        <v>14</v>
      </c>
      <c r="E67" s="6" t="s">
        <v>229</v>
      </c>
      <c r="F67" s="6"/>
      <c r="G67" s="39">
        <v>500</v>
      </c>
      <c r="H67" s="2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54"/>
      <c r="X67" s="75">
        <v>0</v>
      </c>
      <c r="Y67" s="69">
        <f t="shared" si="12"/>
        <v>0</v>
      </c>
    </row>
    <row r="68" spans="1:25" ht="15.75" customHeight="1" outlineLevel="3" thickBot="1">
      <c r="A68" s="34" t="s">
        <v>61</v>
      </c>
      <c r="B68" s="20">
        <v>951</v>
      </c>
      <c r="C68" s="9" t="s">
        <v>159</v>
      </c>
      <c r="D68" s="9" t="s">
        <v>6</v>
      </c>
      <c r="E68" s="9" t="s">
        <v>5</v>
      </c>
      <c r="F68" s="9"/>
      <c r="G68" s="35">
        <f>G69+G77+G85+G91+G94+G112+G119+G126+G105</f>
        <v>39691.909999999996</v>
      </c>
      <c r="H68" s="35" t="e">
        <f aca="true" t="shared" si="13" ref="H68:X68">H69+H77+H85+H91+H94+H112+H119+H126</f>
        <v>#REF!</v>
      </c>
      <c r="I68" s="35" t="e">
        <f t="shared" si="13"/>
        <v>#REF!</v>
      </c>
      <c r="J68" s="35" t="e">
        <f t="shared" si="13"/>
        <v>#REF!</v>
      </c>
      <c r="K68" s="35" t="e">
        <f t="shared" si="13"/>
        <v>#REF!</v>
      </c>
      <c r="L68" s="35" t="e">
        <f t="shared" si="13"/>
        <v>#REF!</v>
      </c>
      <c r="M68" s="35" t="e">
        <f t="shared" si="13"/>
        <v>#REF!</v>
      </c>
      <c r="N68" s="35" t="e">
        <f t="shared" si="13"/>
        <v>#REF!</v>
      </c>
      <c r="O68" s="35" t="e">
        <f t="shared" si="13"/>
        <v>#REF!</v>
      </c>
      <c r="P68" s="35" t="e">
        <f t="shared" si="13"/>
        <v>#REF!</v>
      </c>
      <c r="Q68" s="35" t="e">
        <f t="shared" si="13"/>
        <v>#REF!</v>
      </c>
      <c r="R68" s="35" t="e">
        <f t="shared" si="13"/>
        <v>#REF!</v>
      </c>
      <c r="S68" s="35" t="e">
        <f t="shared" si="13"/>
        <v>#REF!</v>
      </c>
      <c r="T68" s="35" t="e">
        <f t="shared" si="13"/>
        <v>#REF!</v>
      </c>
      <c r="U68" s="35" t="e">
        <f t="shared" si="13"/>
        <v>#REF!</v>
      </c>
      <c r="V68" s="35" t="e">
        <f t="shared" si="13"/>
        <v>#REF!</v>
      </c>
      <c r="W68" s="35" t="e">
        <f t="shared" si="13"/>
        <v>#REF!</v>
      </c>
      <c r="X68" s="79" t="e">
        <f t="shared" si="13"/>
        <v>#REF!</v>
      </c>
      <c r="Y68" s="69" t="e">
        <f t="shared" si="12"/>
        <v>#REF!</v>
      </c>
    </row>
    <row r="69" spans="1:25" ht="32.25" outlineLevel="3" thickBot="1">
      <c r="A69" s="36" t="s">
        <v>95</v>
      </c>
      <c r="B69" s="21">
        <v>951</v>
      </c>
      <c r="C69" s="11" t="s">
        <v>159</v>
      </c>
      <c r="D69" s="11" t="s">
        <v>90</v>
      </c>
      <c r="E69" s="11" t="s">
        <v>5</v>
      </c>
      <c r="F69" s="11"/>
      <c r="G69" s="37">
        <f>G70</f>
        <v>1450</v>
      </c>
      <c r="H69" s="37" t="e">
        <f>H70+#REF!</f>
        <v>#REF!</v>
      </c>
      <c r="I69" s="37" t="e">
        <f>I70+#REF!</f>
        <v>#REF!</v>
      </c>
      <c r="J69" s="37" t="e">
        <f>J70+#REF!</f>
        <v>#REF!</v>
      </c>
      <c r="K69" s="37" t="e">
        <f>K70+#REF!</f>
        <v>#REF!</v>
      </c>
      <c r="L69" s="37" t="e">
        <f>L70+#REF!</f>
        <v>#REF!</v>
      </c>
      <c r="M69" s="37" t="e">
        <f>M70+#REF!</f>
        <v>#REF!</v>
      </c>
      <c r="N69" s="37" t="e">
        <f>N70+#REF!</f>
        <v>#REF!</v>
      </c>
      <c r="O69" s="37" t="e">
        <f>O70+#REF!</f>
        <v>#REF!</v>
      </c>
      <c r="P69" s="37" t="e">
        <f>P70+#REF!</f>
        <v>#REF!</v>
      </c>
      <c r="Q69" s="37" t="e">
        <f>Q70+#REF!</f>
        <v>#REF!</v>
      </c>
      <c r="R69" s="37" t="e">
        <f>R70+#REF!</f>
        <v>#REF!</v>
      </c>
      <c r="S69" s="37" t="e">
        <f>S70+#REF!</f>
        <v>#REF!</v>
      </c>
      <c r="T69" s="37" t="e">
        <f>T70+#REF!</f>
        <v>#REF!</v>
      </c>
      <c r="U69" s="37" t="e">
        <f>U70+#REF!</f>
        <v>#REF!</v>
      </c>
      <c r="V69" s="37" t="e">
        <f>V70+#REF!</f>
        <v>#REF!</v>
      </c>
      <c r="W69" s="37" t="e">
        <f>W70+#REF!</f>
        <v>#REF!</v>
      </c>
      <c r="X69" s="80" t="e">
        <f>X70+#REF!</f>
        <v>#REF!</v>
      </c>
      <c r="Y69" s="69" t="e">
        <f t="shared" si="12"/>
        <v>#REF!</v>
      </c>
    </row>
    <row r="70" spans="1:25" ht="32.25" outlineLevel="4" thickBot="1">
      <c r="A70" s="107" t="s">
        <v>62</v>
      </c>
      <c r="B70" s="108">
        <v>951</v>
      </c>
      <c r="C70" s="109" t="s">
        <v>159</v>
      </c>
      <c r="D70" s="109" t="s">
        <v>15</v>
      </c>
      <c r="E70" s="109" t="s">
        <v>5</v>
      </c>
      <c r="F70" s="109"/>
      <c r="G70" s="40">
        <f>G71+G74</f>
        <v>1450</v>
      </c>
      <c r="H70" s="39">
        <f aca="true" t="shared" si="14" ref="H70:X70">H71</f>
        <v>0</v>
      </c>
      <c r="I70" s="39">
        <f t="shared" si="14"/>
        <v>0</v>
      </c>
      <c r="J70" s="39">
        <f t="shared" si="14"/>
        <v>0</v>
      </c>
      <c r="K70" s="39">
        <f t="shared" si="14"/>
        <v>0</v>
      </c>
      <c r="L70" s="39">
        <f t="shared" si="14"/>
        <v>0</v>
      </c>
      <c r="M70" s="39">
        <f t="shared" si="14"/>
        <v>0</v>
      </c>
      <c r="N70" s="39">
        <f t="shared" si="14"/>
        <v>0</v>
      </c>
      <c r="O70" s="39">
        <f t="shared" si="14"/>
        <v>0</v>
      </c>
      <c r="P70" s="39">
        <f t="shared" si="14"/>
        <v>0</v>
      </c>
      <c r="Q70" s="39">
        <f t="shared" si="14"/>
        <v>0</v>
      </c>
      <c r="R70" s="39">
        <f t="shared" si="14"/>
        <v>0</v>
      </c>
      <c r="S70" s="39">
        <f t="shared" si="14"/>
        <v>0</v>
      </c>
      <c r="T70" s="39">
        <f t="shared" si="14"/>
        <v>0</v>
      </c>
      <c r="U70" s="39">
        <f t="shared" si="14"/>
        <v>0</v>
      </c>
      <c r="V70" s="39">
        <f t="shared" si="14"/>
        <v>0</v>
      </c>
      <c r="W70" s="39">
        <f t="shared" si="14"/>
        <v>0</v>
      </c>
      <c r="X70" s="78">
        <f t="shared" si="14"/>
        <v>950</v>
      </c>
      <c r="Y70" s="69">
        <f t="shared" si="12"/>
        <v>65.51724137931035</v>
      </c>
    </row>
    <row r="71" spans="1:25" ht="32.25" outlineLevel="5" thickBot="1">
      <c r="A71" s="5" t="s">
        <v>210</v>
      </c>
      <c r="B71" s="22">
        <v>951</v>
      </c>
      <c r="C71" s="6" t="s">
        <v>159</v>
      </c>
      <c r="D71" s="6" t="s">
        <v>15</v>
      </c>
      <c r="E71" s="6" t="s">
        <v>207</v>
      </c>
      <c r="F71" s="6"/>
      <c r="G71" s="39">
        <f>G72+G73</f>
        <v>1008.0999999999999</v>
      </c>
      <c r="H71" s="2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54"/>
      <c r="X71" s="75">
        <v>950</v>
      </c>
      <c r="Y71" s="69">
        <f t="shared" si="12"/>
        <v>94.23668286876304</v>
      </c>
    </row>
    <row r="72" spans="1:25" ht="16.5" outlineLevel="5" thickBot="1">
      <c r="A72" s="106" t="s">
        <v>211</v>
      </c>
      <c r="B72" s="110">
        <v>951</v>
      </c>
      <c r="C72" s="111" t="s">
        <v>159</v>
      </c>
      <c r="D72" s="111" t="s">
        <v>15</v>
      </c>
      <c r="E72" s="111" t="s">
        <v>208</v>
      </c>
      <c r="F72" s="111"/>
      <c r="G72" s="112">
        <v>1007.3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6" t="s">
        <v>212</v>
      </c>
      <c r="B73" s="110">
        <v>951</v>
      </c>
      <c r="C73" s="111" t="s">
        <v>159</v>
      </c>
      <c r="D73" s="111" t="s">
        <v>15</v>
      </c>
      <c r="E73" s="111" t="s">
        <v>209</v>
      </c>
      <c r="F73" s="111"/>
      <c r="G73" s="112">
        <v>0.8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5" t="s">
        <v>219</v>
      </c>
      <c r="B74" s="22">
        <v>951</v>
      </c>
      <c r="C74" s="6" t="s">
        <v>159</v>
      </c>
      <c r="D74" s="6" t="s">
        <v>15</v>
      </c>
      <c r="E74" s="6" t="s">
        <v>213</v>
      </c>
      <c r="F74" s="6"/>
      <c r="G74" s="39">
        <f>G76+G75</f>
        <v>441.9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32.25" outlineLevel="5" thickBot="1">
      <c r="A75" s="106" t="s">
        <v>220</v>
      </c>
      <c r="B75" s="110">
        <v>951</v>
      </c>
      <c r="C75" s="111" t="s">
        <v>159</v>
      </c>
      <c r="D75" s="111" t="s">
        <v>15</v>
      </c>
      <c r="E75" s="111" t="s">
        <v>214</v>
      </c>
      <c r="F75" s="111"/>
      <c r="G75" s="112">
        <v>3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32.25" outlineLevel="5" thickBot="1">
      <c r="A76" s="106" t="s">
        <v>221</v>
      </c>
      <c r="B76" s="110">
        <v>951</v>
      </c>
      <c r="C76" s="111" t="s">
        <v>159</v>
      </c>
      <c r="D76" s="111" t="s">
        <v>15</v>
      </c>
      <c r="E76" s="111" t="s">
        <v>215</v>
      </c>
      <c r="F76" s="111"/>
      <c r="G76" s="112">
        <v>438.9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63" customHeight="1" outlineLevel="6" thickBot="1">
      <c r="A77" s="36" t="s">
        <v>85</v>
      </c>
      <c r="B77" s="21">
        <v>951</v>
      </c>
      <c r="C77" s="11" t="s">
        <v>159</v>
      </c>
      <c r="D77" s="11" t="s">
        <v>86</v>
      </c>
      <c r="E77" s="11" t="s">
        <v>5</v>
      </c>
      <c r="F77" s="11"/>
      <c r="G77" s="37">
        <f aca="true" t="shared" si="15" ref="G77:P78">G78</f>
        <v>13828.039999999999</v>
      </c>
      <c r="H77" s="37">
        <f t="shared" si="15"/>
        <v>0</v>
      </c>
      <c r="I77" s="37">
        <f t="shared" si="15"/>
        <v>0</v>
      </c>
      <c r="J77" s="37">
        <f t="shared" si="15"/>
        <v>0</v>
      </c>
      <c r="K77" s="37">
        <f t="shared" si="15"/>
        <v>0</v>
      </c>
      <c r="L77" s="37">
        <f t="shared" si="15"/>
        <v>0</v>
      </c>
      <c r="M77" s="37">
        <f t="shared" si="15"/>
        <v>0</v>
      </c>
      <c r="N77" s="37">
        <f t="shared" si="15"/>
        <v>0</v>
      </c>
      <c r="O77" s="37">
        <f t="shared" si="15"/>
        <v>0</v>
      </c>
      <c r="P77" s="37">
        <f t="shared" si="15"/>
        <v>0</v>
      </c>
      <c r="Q77" s="37">
        <f aca="true" t="shared" si="16" ref="Q77:X78">Q78</f>
        <v>0</v>
      </c>
      <c r="R77" s="37">
        <f t="shared" si="16"/>
        <v>0</v>
      </c>
      <c r="S77" s="37">
        <f t="shared" si="16"/>
        <v>0</v>
      </c>
      <c r="T77" s="37">
        <f t="shared" si="16"/>
        <v>0</v>
      </c>
      <c r="U77" s="37">
        <f t="shared" si="16"/>
        <v>0</v>
      </c>
      <c r="V77" s="37">
        <f t="shared" si="16"/>
        <v>0</v>
      </c>
      <c r="W77" s="37">
        <f t="shared" si="16"/>
        <v>0</v>
      </c>
      <c r="X77" s="77">
        <f>X78</f>
        <v>9539.0701</v>
      </c>
      <c r="Y77" s="69">
        <f>X77/G77*100</f>
        <v>68.98352984226254</v>
      </c>
    </row>
    <row r="78" spans="1:25" ht="16.5" outlineLevel="4" thickBot="1">
      <c r="A78" s="107" t="s">
        <v>53</v>
      </c>
      <c r="B78" s="108">
        <v>951</v>
      </c>
      <c r="C78" s="109" t="s">
        <v>159</v>
      </c>
      <c r="D78" s="109" t="s">
        <v>10</v>
      </c>
      <c r="E78" s="109" t="s">
        <v>5</v>
      </c>
      <c r="F78" s="109"/>
      <c r="G78" s="40">
        <f>G79+G82</f>
        <v>13828.039999999999</v>
      </c>
      <c r="H78" s="39">
        <f t="shared" si="15"/>
        <v>0</v>
      </c>
      <c r="I78" s="39">
        <f t="shared" si="15"/>
        <v>0</v>
      </c>
      <c r="J78" s="39">
        <f t="shared" si="15"/>
        <v>0</v>
      </c>
      <c r="K78" s="39">
        <f t="shared" si="15"/>
        <v>0</v>
      </c>
      <c r="L78" s="39">
        <f t="shared" si="15"/>
        <v>0</v>
      </c>
      <c r="M78" s="39">
        <f t="shared" si="15"/>
        <v>0</v>
      </c>
      <c r="N78" s="39">
        <f t="shared" si="15"/>
        <v>0</v>
      </c>
      <c r="O78" s="39">
        <f t="shared" si="15"/>
        <v>0</v>
      </c>
      <c r="P78" s="39">
        <f t="shared" si="15"/>
        <v>0</v>
      </c>
      <c r="Q78" s="39">
        <f t="shared" si="16"/>
        <v>0</v>
      </c>
      <c r="R78" s="39">
        <f t="shared" si="16"/>
        <v>0</v>
      </c>
      <c r="S78" s="39">
        <f t="shared" si="16"/>
        <v>0</v>
      </c>
      <c r="T78" s="39">
        <f t="shared" si="16"/>
        <v>0</v>
      </c>
      <c r="U78" s="39">
        <f t="shared" si="16"/>
        <v>0</v>
      </c>
      <c r="V78" s="39">
        <f t="shared" si="16"/>
        <v>0</v>
      </c>
      <c r="W78" s="39">
        <f t="shared" si="16"/>
        <v>0</v>
      </c>
      <c r="X78" s="74">
        <f t="shared" si="16"/>
        <v>9539.0701</v>
      </c>
      <c r="Y78" s="69">
        <f>X78/G78*100</f>
        <v>68.98352984226254</v>
      </c>
    </row>
    <row r="79" spans="1:25" ht="32.25" outlineLevel="5" thickBot="1">
      <c r="A79" s="5" t="s">
        <v>210</v>
      </c>
      <c r="B79" s="22">
        <v>951</v>
      </c>
      <c r="C79" s="6" t="s">
        <v>159</v>
      </c>
      <c r="D79" s="6" t="s">
        <v>10</v>
      </c>
      <c r="E79" s="6" t="s">
        <v>207</v>
      </c>
      <c r="F79" s="6"/>
      <c r="G79" s="39">
        <f>G80+G81</f>
        <v>13556.55</v>
      </c>
      <c r="H79" s="2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54"/>
      <c r="X79" s="75">
        <v>9539.0701</v>
      </c>
      <c r="Y79" s="69">
        <f>X79/G79*100</f>
        <v>70.36502723775592</v>
      </c>
    </row>
    <row r="80" spans="1:25" ht="16.5" outlineLevel="5" thickBot="1">
      <c r="A80" s="106" t="s">
        <v>211</v>
      </c>
      <c r="B80" s="110">
        <v>951</v>
      </c>
      <c r="C80" s="111" t="s">
        <v>159</v>
      </c>
      <c r="D80" s="111" t="s">
        <v>10</v>
      </c>
      <c r="E80" s="111" t="s">
        <v>208</v>
      </c>
      <c r="F80" s="111"/>
      <c r="G80" s="112">
        <v>13536.55</v>
      </c>
      <c r="H80" s="6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85"/>
      <c r="Y80" s="69"/>
    </row>
    <row r="81" spans="1:25" ht="32.25" outlineLevel="5" thickBot="1">
      <c r="A81" s="106" t="s">
        <v>212</v>
      </c>
      <c r="B81" s="110">
        <v>951</v>
      </c>
      <c r="C81" s="111" t="s">
        <v>159</v>
      </c>
      <c r="D81" s="111" t="s">
        <v>10</v>
      </c>
      <c r="E81" s="111" t="s">
        <v>209</v>
      </c>
      <c r="F81" s="111"/>
      <c r="G81" s="112">
        <v>20</v>
      </c>
      <c r="H81" s="65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85"/>
      <c r="Y81" s="69"/>
    </row>
    <row r="82" spans="1:25" ht="32.25" outlineLevel="5" thickBot="1">
      <c r="A82" s="5" t="s">
        <v>219</v>
      </c>
      <c r="B82" s="22">
        <v>951</v>
      </c>
      <c r="C82" s="6" t="s">
        <v>159</v>
      </c>
      <c r="D82" s="6" t="s">
        <v>10</v>
      </c>
      <c r="E82" s="6" t="s">
        <v>213</v>
      </c>
      <c r="F82" s="6"/>
      <c r="G82" s="39">
        <f>G83+G84</f>
        <v>271.49</v>
      </c>
      <c r="H82" s="65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85"/>
      <c r="Y82" s="69"/>
    </row>
    <row r="83" spans="1:25" ht="32.25" outlineLevel="5" thickBot="1">
      <c r="A83" s="106" t="s">
        <v>220</v>
      </c>
      <c r="B83" s="110">
        <v>951</v>
      </c>
      <c r="C83" s="111" t="s">
        <v>159</v>
      </c>
      <c r="D83" s="111" t="s">
        <v>10</v>
      </c>
      <c r="E83" s="111" t="s">
        <v>214</v>
      </c>
      <c r="F83" s="111"/>
      <c r="G83" s="112">
        <v>101.9</v>
      </c>
      <c r="H83" s="65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5"/>
      <c r="Y83" s="69"/>
    </row>
    <row r="84" spans="1:25" ht="32.25" outlineLevel="5" thickBot="1">
      <c r="A84" s="106" t="s">
        <v>221</v>
      </c>
      <c r="B84" s="110">
        <v>951</v>
      </c>
      <c r="C84" s="111" t="s">
        <v>159</v>
      </c>
      <c r="D84" s="111" t="s">
        <v>10</v>
      </c>
      <c r="E84" s="111" t="s">
        <v>215</v>
      </c>
      <c r="F84" s="111"/>
      <c r="G84" s="112">
        <v>169.59</v>
      </c>
      <c r="H84" s="6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85"/>
      <c r="Y84" s="69"/>
    </row>
    <row r="85" spans="1:25" ht="48" outlineLevel="6" thickBot="1">
      <c r="A85" s="36" t="s">
        <v>92</v>
      </c>
      <c r="B85" s="21">
        <v>951</v>
      </c>
      <c r="C85" s="11" t="s">
        <v>159</v>
      </c>
      <c r="D85" s="11" t="s">
        <v>91</v>
      </c>
      <c r="E85" s="11" t="s">
        <v>5</v>
      </c>
      <c r="F85" s="11"/>
      <c r="G85" s="37">
        <f>G86</f>
        <v>500</v>
      </c>
      <c r="H85" s="37">
        <f aca="true" t="shared" si="17" ref="H85:W85">H86</f>
        <v>0</v>
      </c>
      <c r="I85" s="37">
        <f t="shared" si="17"/>
        <v>0</v>
      </c>
      <c r="J85" s="37">
        <f t="shared" si="17"/>
        <v>0</v>
      </c>
      <c r="K85" s="37">
        <f t="shared" si="17"/>
        <v>0</v>
      </c>
      <c r="L85" s="37">
        <f t="shared" si="17"/>
        <v>0</v>
      </c>
      <c r="M85" s="37">
        <f t="shared" si="17"/>
        <v>0</v>
      </c>
      <c r="N85" s="37">
        <f t="shared" si="17"/>
        <v>0</v>
      </c>
      <c r="O85" s="37">
        <f t="shared" si="17"/>
        <v>0</v>
      </c>
      <c r="P85" s="37">
        <f t="shared" si="17"/>
        <v>0</v>
      </c>
      <c r="Q85" s="37">
        <f t="shared" si="17"/>
        <v>0</v>
      </c>
      <c r="R85" s="37">
        <f t="shared" si="17"/>
        <v>0</v>
      </c>
      <c r="S85" s="37">
        <f t="shared" si="17"/>
        <v>0</v>
      </c>
      <c r="T85" s="37">
        <f t="shared" si="17"/>
        <v>0</v>
      </c>
      <c r="U85" s="37">
        <f t="shared" si="17"/>
        <v>0</v>
      </c>
      <c r="V85" s="37">
        <f t="shared" si="17"/>
        <v>0</v>
      </c>
      <c r="W85" s="37">
        <f t="shared" si="17"/>
        <v>0</v>
      </c>
      <c r="X85" s="77">
        <f>X86</f>
        <v>277.89792</v>
      </c>
      <c r="Y85" s="69">
        <f>X85/G85*100</f>
        <v>55.579584000000004</v>
      </c>
    </row>
    <row r="86" spans="1:25" ht="46.5" customHeight="1" outlineLevel="4" thickBot="1">
      <c r="A86" s="107" t="s">
        <v>63</v>
      </c>
      <c r="B86" s="108">
        <v>951</v>
      </c>
      <c r="C86" s="109" t="s">
        <v>159</v>
      </c>
      <c r="D86" s="109" t="s">
        <v>16</v>
      </c>
      <c r="E86" s="109" t="s">
        <v>5</v>
      </c>
      <c r="F86" s="109"/>
      <c r="G86" s="40">
        <f>G87+G89</f>
        <v>500</v>
      </c>
      <c r="H86" s="39">
        <f aca="true" t="shared" si="18" ref="H86:X86">H87</f>
        <v>0</v>
      </c>
      <c r="I86" s="39">
        <f t="shared" si="18"/>
        <v>0</v>
      </c>
      <c r="J86" s="39">
        <f t="shared" si="18"/>
        <v>0</v>
      </c>
      <c r="K86" s="39">
        <f t="shared" si="18"/>
        <v>0</v>
      </c>
      <c r="L86" s="39">
        <f t="shared" si="18"/>
        <v>0</v>
      </c>
      <c r="M86" s="39">
        <f t="shared" si="18"/>
        <v>0</v>
      </c>
      <c r="N86" s="39">
        <f t="shared" si="18"/>
        <v>0</v>
      </c>
      <c r="O86" s="39">
        <f t="shared" si="18"/>
        <v>0</v>
      </c>
      <c r="P86" s="39">
        <f t="shared" si="18"/>
        <v>0</v>
      </c>
      <c r="Q86" s="39">
        <f t="shared" si="18"/>
        <v>0</v>
      </c>
      <c r="R86" s="39">
        <f t="shared" si="18"/>
        <v>0</v>
      </c>
      <c r="S86" s="39">
        <f t="shared" si="18"/>
        <v>0</v>
      </c>
      <c r="T86" s="39">
        <f t="shared" si="18"/>
        <v>0</v>
      </c>
      <c r="U86" s="39">
        <f t="shared" si="18"/>
        <v>0</v>
      </c>
      <c r="V86" s="39">
        <f t="shared" si="18"/>
        <v>0</v>
      </c>
      <c r="W86" s="39">
        <f t="shared" si="18"/>
        <v>0</v>
      </c>
      <c r="X86" s="78">
        <f t="shared" si="18"/>
        <v>277.89792</v>
      </c>
      <c r="Y86" s="69">
        <f>X86/G86*100</f>
        <v>55.579584000000004</v>
      </c>
    </row>
    <row r="87" spans="1:25" ht="32.25" outlineLevel="5" thickBot="1">
      <c r="A87" s="5" t="s">
        <v>219</v>
      </c>
      <c r="B87" s="22">
        <v>951</v>
      </c>
      <c r="C87" s="6" t="s">
        <v>159</v>
      </c>
      <c r="D87" s="6" t="s">
        <v>16</v>
      </c>
      <c r="E87" s="6" t="s">
        <v>213</v>
      </c>
      <c r="F87" s="6"/>
      <c r="G87" s="39">
        <f>G88</f>
        <v>492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277.89792</v>
      </c>
      <c r="Y87" s="69">
        <f>X87/G87*100</f>
        <v>56.48331707317074</v>
      </c>
    </row>
    <row r="88" spans="1:25" ht="32.25" outlineLevel="5" thickBot="1">
      <c r="A88" s="106" t="s">
        <v>221</v>
      </c>
      <c r="B88" s="110">
        <v>951</v>
      </c>
      <c r="C88" s="111" t="s">
        <v>159</v>
      </c>
      <c r="D88" s="111" t="s">
        <v>16</v>
      </c>
      <c r="E88" s="111" t="s">
        <v>215</v>
      </c>
      <c r="F88" s="111"/>
      <c r="G88" s="112">
        <v>492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16.5" outlineLevel="5" thickBot="1">
      <c r="A89" s="5" t="s">
        <v>222</v>
      </c>
      <c r="B89" s="22">
        <v>951</v>
      </c>
      <c r="C89" s="6" t="s">
        <v>159</v>
      </c>
      <c r="D89" s="6" t="s">
        <v>16</v>
      </c>
      <c r="E89" s="6" t="s">
        <v>216</v>
      </c>
      <c r="F89" s="6"/>
      <c r="G89" s="39">
        <f>G90</f>
        <v>8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16.5" outlineLevel="5" thickBot="1">
      <c r="A90" s="106" t="s">
        <v>224</v>
      </c>
      <c r="B90" s="110">
        <v>951</v>
      </c>
      <c r="C90" s="111" t="s">
        <v>159</v>
      </c>
      <c r="D90" s="111" t="s">
        <v>16</v>
      </c>
      <c r="E90" s="111" t="s">
        <v>218</v>
      </c>
      <c r="F90" s="111"/>
      <c r="G90" s="112">
        <v>8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customHeight="1" outlineLevel="6" thickBot="1">
      <c r="A91" s="36" t="s">
        <v>94</v>
      </c>
      <c r="B91" s="21">
        <v>951</v>
      </c>
      <c r="C91" s="11" t="s">
        <v>159</v>
      </c>
      <c r="D91" s="11" t="s">
        <v>93</v>
      </c>
      <c r="E91" s="11" t="s">
        <v>5</v>
      </c>
      <c r="F91" s="11"/>
      <c r="G91" s="37">
        <f>G92</f>
        <v>0</v>
      </c>
      <c r="H91" s="37" t="e">
        <f>#REF!+H92</f>
        <v>#REF!</v>
      </c>
      <c r="I91" s="37" t="e">
        <f>#REF!+I92</f>
        <v>#REF!</v>
      </c>
      <c r="J91" s="37" t="e">
        <f>#REF!+J92</f>
        <v>#REF!</v>
      </c>
      <c r="K91" s="37" t="e">
        <f>#REF!+K92</f>
        <v>#REF!</v>
      </c>
      <c r="L91" s="37" t="e">
        <f>#REF!+L92</f>
        <v>#REF!</v>
      </c>
      <c r="M91" s="37" t="e">
        <f>#REF!+M92</f>
        <v>#REF!</v>
      </c>
      <c r="N91" s="37" t="e">
        <f>#REF!+N92</f>
        <v>#REF!</v>
      </c>
      <c r="O91" s="37" t="e">
        <f>#REF!+O92</f>
        <v>#REF!</v>
      </c>
      <c r="P91" s="37" t="e">
        <f>#REF!+P92</f>
        <v>#REF!</v>
      </c>
      <c r="Q91" s="37" t="e">
        <f>#REF!+Q92</f>
        <v>#REF!</v>
      </c>
      <c r="R91" s="37" t="e">
        <f>#REF!+R92</f>
        <v>#REF!</v>
      </c>
      <c r="S91" s="37" t="e">
        <f>#REF!+S92</f>
        <v>#REF!</v>
      </c>
      <c r="T91" s="37" t="e">
        <f>#REF!+T92</f>
        <v>#REF!</v>
      </c>
      <c r="U91" s="37" t="e">
        <f>#REF!+U92</f>
        <v>#REF!</v>
      </c>
      <c r="V91" s="37" t="e">
        <f>#REF!+V92</f>
        <v>#REF!</v>
      </c>
      <c r="W91" s="37" t="e">
        <f>#REF!+W92</f>
        <v>#REF!</v>
      </c>
      <c r="X91" s="80" t="e">
        <f>#REF!+X92</f>
        <v>#REF!</v>
      </c>
      <c r="Y91" s="69" t="e">
        <f aca="true" t="shared" si="19" ref="Y91:Y96">X91/G91*100</f>
        <v>#REF!</v>
      </c>
    </row>
    <row r="92" spans="1:25" ht="15.75" customHeight="1" outlineLevel="4" thickBot="1">
      <c r="A92" s="107" t="s">
        <v>64</v>
      </c>
      <c r="B92" s="108">
        <v>951</v>
      </c>
      <c r="C92" s="109" t="s">
        <v>159</v>
      </c>
      <c r="D92" s="109" t="s">
        <v>17</v>
      </c>
      <c r="E92" s="109" t="s">
        <v>5</v>
      </c>
      <c r="F92" s="109"/>
      <c r="G92" s="40">
        <f>G93</f>
        <v>0</v>
      </c>
      <c r="H92" s="39">
        <f aca="true" t="shared" si="20" ref="H92:W92">H93</f>
        <v>0</v>
      </c>
      <c r="I92" s="39">
        <f t="shared" si="20"/>
        <v>0</v>
      </c>
      <c r="J92" s="39">
        <f t="shared" si="20"/>
        <v>0</v>
      </c>
      <c r="K92" s="39">
        <f t="shared" si="20"/>
        <v>0</v>
      </c>
      <c r="L92" s="39">
        <f t="shared" si="20"/>
        <v>0</v>
      </c>
      <c r="M92" s="39">
        <f t="shared" si="20"/>
        <v>0</v>
      </c>
      <c r="N92" s="39">
        <f t="shared" si="20"/>
        <v>0</v>
      </c>
      <c r="O92" s="39">
        <f t="shared" si="20"/>
        <v>0</v>
      </c>
      <c r="P92" s="39">
        <f t="shared" si="20"/>
        <v>0</v>
      </c>
      <c r="Q92" s="39">
        <f t="shared" si="20"/>
        <v>0</v>
      </c>
      <c r="R92" s="39">
        <f t="shared" si="20"/>
        <v>0</v>
      </c>
      <c r="S92" s="39">
        <f t="shared" si="20"/>
        <v>0</v>
      </c>
      <c r="T92" s="39">
        <f t="shared" si="20"/>
        <v>0</v>
      </c>
      <c r="U92" s="39">
        <f t="shared" si="20"/>
        <v>0</v>
      </c>
      <c r="V92" s="39">
        <f t="shared" si="20"/>
        <v>0</v>
      </c>
      <c r="W92" s="39">
        <f t="shared" si="20"/>
        <v>0</v>
      </c>
      <c r="X92" s="74">
        <f>X93</f>
        <v>1067.9833</v>
      </c>
      <c r="Y92" s="69" t="e">
        <f t="shared" si="19"/>
        <v>#DIV/0!</v>
      </c>
    </row>
    <row r="93" spans="1:25" ht="16.5" outlineLevel="5" thickBot="1">
      <c r="A93" s="38" t="s">
        <v>231</v>
      </c>
      <c r="B93" s="22">
        <v>951</v>
      </c>
      <c r="C93" s="6" t="s">
        <v>159</v>
      </c>
      <c r="D93" s="6" t="s">
        <v>17</v>
      </c>
      <c r="E93" s="6" t="s">
        <v>232</v>
      </c>
      <c r="F93" s="6"/>
      <c r="G93" s="39">
        <v>0</v>
      </c>
      <c r="H93" s="29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54"/>
      <c r="X93" s="75">
        <v>1067.9833</v>
      </c>
      <c r="Y93" s="69" t="e">
        <f t="shared" si="19"/>
        <v>#DIV/0!</v>
      </c>
    </row>
    <row r="94" spans="1:25" ht="32.25" outlineLevel="6" thickBot="1">
      <c r="A94" s="36" t="s">
        <v>128</v>
      </c>
      <c r="B94" s="21">
        <v>951</v>
      </c>
      <c r="C94" s="11" t="s">
        <v>159</v>
      </c>
      <c r="D94" s="11" t="s">
        <v>126</v>
      </c>
      <c r="E94" s="11" t="s">
        <v>5</v>
      </c>
      <c r="F94" s="11"/>
      <c r="G94" s="37">
        <f>G95</f>
        <v>21728</v>
      </c>
      <c r="H94" s="37">
        <f aca="true" t="shared" si="21" ref="H94:X95">H95</f>
        <v>0</v>
      </c>
      <c r="I94" s="37">
        <f t="shared" si="21"/>
        <v>0</v>
      </c>
      <c r="J94" s="37">
        <f t="shared" si="21"/>
        <v>0</v>
      </c>
      <c r="K94" s="37">
        <f t="shared" si="21"/>
        <v>0</v>
      </c>
      <c r="L94" s="37">
        <f t="shared" si="21"/>
        <v>0</v>
      </c>
      <c r="M94" s="37">
        <f t="shared" si="21"/>
        <v>0</v>
      </c>
      <c r="N94" s="37">
        <f t="shared" si="21"/>
        <v>0</v>
      </c>
      <c r="O94" s="37">
        <f t="shared" si="21"/>
        <v>0</v>
      </c>
      <c r="P94" s="37">
        <f t="shared" si="21"/>
        <v>0</v>
      </c>
      <c r="Q94" s="37">
        <f t="shared" si="21"/>
        <v>0</v>
      </c>
      <c r="R94" s="37">
        <f t="shared" si="21"/>
        <v>0</v>
      </c>
      <c r="S94" s="37">
        <f t="shared" si="21"/>
        <v>0</v>
      </c>
      <c r="T94" s="37">
        <f t="shared" si="21"/>
        <v>0</v>
      </c>
      <c r="U94" s="37">
        <f t="shared" si="21"/>
        <v>0</v>
      </c>
      <c r="V94" s="37">
        <f t="shared" si="21"/>
        <v>0</v>
      </c>
      <c r="W94" s="37">
        <f t="shared" si="21"/>
        <v>0</v>
      </c>
      <c r="X94" s="77">
        <f>X95</f>
        <v>16240.50148</v>
      </c>
      <c r="Y94" s="69">
        <f t="shared" si="19"/>
        <v>74.74457603092783</v>
      </c>
    </row>
    <row r="95" spans="1:25" ht="32.25" outlineLevel="6" thickBot="1">
      <c r="A95" s="107" t="s">
        <v>81</v>
      </c>
      <c r="B95" s="108">
        <v>951</v>
      </c>
      <c r="C95" s="109" t="s">
        <v>159</v>
      </c>
      <c r="D95" s="109" t="s">
        <v>127</v>
      </c>
      <c r="E95" s="109" t="s">
        <v>5</v>
      </c>
      <c r="F95" s="109"/>
      <c r="G95" s="40">
        <f>G96+G99+G102</f>
        <v>21728</v>
      </c>
      <c r="H95" s="40">
        <f t="shared" si="21"/>
        <v>0</v>
      </c>
      <c r="I95" s="40">
        <f t="shared" si="21"/>
        <v>0</v>
      </c>
      <c r="J95" s="40">
        <f t="shared" si="21"/>
        <v>0</v>
      </c>
      <c r="K95" s="40">
        <f t="shared" si="21"/>
        <v>0</v>
      </c>
      <c r="L95" s="40">
        <f t="shared" si="21"/>
        <v>0</v>
      </c>
      <c r="M95" s="40">
        <f t="shared" si="21"/>
        <v>0</v>
      </c>
      <c r="N95" s="40">
        <f t="shared" si="21"/>
        <v>0</v>
      </c>
      <c r="O95" s="40">
        <f t="shared" si="21"/>
        <v>0</v>
      </c>
      <c r="P95" s="40">
        <f t="shared" si="21"/>
        <v>0</v>
      </c>
      <c r="Q95" s="40">
        <f t="shared" si="21"/>
        <v>0</v>
      </c>
      <c r="R95" s="40">
        <f t="shared" si="21"/>
        <v>0</v>
      </c>
      <c r="S95" s="40">
        <f t="shared" si="21"/>
        <v>0</v>
      </c>
      <c r="T95" s="40">
        <f t="shared" si="21"/>
        <v>0</v>
      </c>
      <c r="U95" s="40">
        <f t="shared" si="21"/>
        <v>0</v>
      </c>
      <c r="V95" s="40">
        <f t="shared" si="21"/>
        <v>0</v>
      </c>
      <c r="W95" s="40">
        <f t="shared" si="21"/>
        <v>0</v>
      </c>
      <c r="X95" s="81">
        <f t="shared" si="21"/>
        <v>16240.50148</v>
      </c>
      <c r="Y95" s="69">
        <f t="shared" si="19"/>
        <v>74.74457603092783</v>
      </c>
    </row>
    <row r="96" spans="1:25" ht="32.25" outlineLevel="6" thickBot="1">
      <c r="A96" s="5" t="s">
        <v>234</v>
      </c>
      <c r="B96" s="22">
        <v>951</v>
      </c>
      <c r="C96" s="6" t="s">
        <v>159</v>
      </c>
      <c r="D96" s="6" t="s">
        <v>127</v>
      </c>
      <c r="E96" s="6" t="s">
        <v>233</v>
      </c>
      <c r="F96" s="6"/>
      <c r="G96" s="39">
        <f>G97+G98</f>
        <v>9468</v>
      </c>
      <c r="H96" s="30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55"/>
      <c r="X96" s="75">
        <v>16240.50148</v>
      </c>
      <c r="Y96" s="69">
        <f t="shared" si="19"/>
        <v>171.53043388255176</v>
      </c>
    </row>
    <row r="97" spans="1:25" ht="16.5" outlineLevel="6" thickBot="1">
      <c r="A97" s="106" t="s">
        <v>211</v>
      </c>
      <c r="B97" s="110">
        <v>951</v>
      </c>
      <c r="C97" s="111" t="s">
        <v>159</v>
      </c>
      <c r="D97" s="111" t="s">
        <v>127</v>
      </c>
      <c r="E97" s="111" t="s">
        <v>235</v>
      </c>
      <c r="F97" s="111"/>
      <c r="G97" s="112">
        <v>9417</v>
      </c>
      <c r="H97" s="104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85"/>
      <c r="Y97" s="69"/>
    </row>
    <row r="98" spans="1:25" ht="32.25" outlineLevel="6" thickBot="1">
      <c r="A98" s="106" t="s">
        <v>212</v>
      </c>
      <c r="B98" s="110">
        <v>951</v>
      </c>
      <c r="C98" s="111" t="s">
        <v>159</v>
      </c>
      <c r="D98" s="111" t="s">
        <v>127</v>
      </c>
      <c r="E98" s="111" t="s">
        <v>236</v>
      </c>
      <c r="F98" s="111"/>
      <c r="G98" s="112">
        <v>51</v>
      </c>
      <c r="H98" s="104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85"/>
      <c r="Y98" s="69"/>
    </row>
    <row r="99" spans="1:25" ht="32.25" outlineLevel="6" thickBot="1">
      <c r="A99" s="5" t="s">
        <v>219</v>
      </c>
      <c r="B99" s="22">
        <v>951</v>
      </c>
      <c r="C99" s="6" t="s">
        <v>159</v>
      </c>
      <c r="D99" s="6" t="s">
        <v>127</v>
      </c>
      <c r="E99" s="6" t="s">
        <v>213</v>
      </c>
      <c r="F99" s="6"/>
      <c r="G99" s="39">
        <f>G100+G101</f>
        <v>11997</v>
      </c>
      <c r="H99" s="104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85"/>
      <c r="Y99" s="69"/>
    </row>
    <row r="100" spans="1:25" ht="32.25" outlineLevel="6" thickBot="1">
      <c r="A100" s="106" t="s">
        <v>220</v>
      </c>
      <c r="B100" s="110">
        <v>951</v>
      </c>
      <c r="C100" s="111" t="s">
        <v>159</v>
      </c>
      <c r="D100" s="111" t="s">
        <v>127</v>
      </c>
      <c r="E100" s="111" t="s">
        <v>214</v>
      </c>
      <c r="F100" s="111"/>
      <c r="G100" s="112">
        <v>3262</v>
      </c>
      <c r="H100" s="104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85"/>
      <c r="Y100" s="69"/>
    </row>
    <row r="101" spans="1:25" ht="32.25" outlineLevel="6" thickBot="1">
      <c r="A101" s="106" t="s">
        <v>221</v>
      </c>
      <c r="B101" s="110">
        <v>951</v>
      </c>
      <c r="C101" s="111" t="s">
        <v>159</v>
      </c>
      <c r="D101" s="111" t="s">
        <v>127</v>
      </c>
      <c r="E101" s="111" t="s">
        <v>215</v>
      </c>
      <c r="F101" s="111"/>
      <c r="G101" s="112">
        <v>8735</v>
      </c>
      <c r="H101" s="104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85"/>
      <c r="Y101" s="69"/>
    </row>
    <row r="102" spans="1:25" ht="16.5" outlineLevel="6" thickBot="1">
      <c r="A102" s="5" t="s">
        <v>222</v>
      </c>
      <c r="B102" s="22">
        <v>951</v>
      </c>
      <c r="C102" s="6" t="s">
        <v>159</v>
      </c>
      <c r="D102" s="6" t="s">
        <v>127</v>
      </c>
      <c r="E102" s="6" t="s">
        <v>216</v>
      </c>
      <c r="F102" s="6"/>
      <c r="G102" s="39">
        <f>G103+G104</f>
        <v>263</v>
      </c>
      <c r="H102" s="104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85"/>
      <c r="Y102" s="69"/>
    </row>
    <row r="103" spans="1:25" ht="32.25" outlineLevel="6" thickBot="1">
      <c r="A103" s="106" t="s">
        <v>223</v>
      </c>
      <c r="B103" s="110">
        <v>951</v>
      </c>
      <c r="C103" s="111" t="s">
        <v>159</v>
      </c>
      <c r="D103" s="111" t="s">
        <v>127</v>
      </c>
      <c r="E103" s="111" t="s">
        <v>217</v>
      </c>
      <c r="F103" s="111"/>
      <c r="G103" s="112">
        <v>226</v>
      </c>
      <c r="H103" s="104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85"/>
      <c r="Y103" s="69"/>
    </row>
    <row r="104" spans="1:25" ht="16.5" outlineLevel="6" thickBot="1">
      <c r="A104" s="106" t="s">
        <v>224</v>
      </c>
      <c r="B104" s="110">
        <v>951</v>
      </c>
      <c r="C104" s="111" t="s">
        <v>159</v>
      </c>
      <c r="D104" s="111" t="s">
        <v>127</v>
      </c>
      <c r="E104" s="111" t="s">
        <v>218</v>
      </c>
      <c r="F104" s="111"/>
      <c r="G104" s="112">
        <v>37</v>
      </c>
      <c r="H104" s="104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85"/>
      <c r="Y104" s="69"/>
    </row>
    <row r="105" spans="1:25" ht="16.5" outlineLevel="6" thickBot="1">
      <c r="A105" s="36" t="s">
        <v>71</v>
      </c>
      <c r="B105" s="21">
        <v>951</v>
      </c>
      <c r="C105" s="11" t="s">
        <v>159</v>
      </c>
      <c r="D105" s="11" t="s">
        <v>24</v>
      </c>
      <c r="E105" s="11" t="s">
        <v>5</v>
      </c>
      <c r="F105" s="11"/>
      <c r="G105" s="37">
        <f>G106+G109</f>
        <v>529</v>
      </c>
      <c r="H105" s="10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85"/>
      <c r="Y105" s="69"/>
    </row>
    <row r="106" spans="1:25" ht="32.25" outlineLevel="6" thickBot="1">
      <c r="A106" s="113" t="s">
        <v>239</v>
      </c>
      <c r="B106" s="108">
        <v>951</v>
      </c>
      <c r="C106" s="109" t="s">
        <v>159</v>
      </c>
      <c r="D106" s="109" t="s">
        <v>237</v>
      </c>
      <c r="E106" s="109" t="s">
        <v>5</v>
      </c>
      <c r="F106" s="109"/>
      <c r="G106" s="40">
        <f>G107</f>
        <v>329</v>
      </c>
      <c r="H106" s="10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85"/>
      <c r="Y106" s="69"/>
    </row>
    <row r="107" spans="1:25" ht="32.25" outlineLevel="6" thickBot="1">
      <c r="A107" s="5" t="s">
        <v>219</v>
      </c>
      <c r="B107" s="22">
        <v>951</v>
      </c>
      <c r="C107" s="6" t="s">
        <v>159</v>
      </c>
      <c r="D107" s="6" t="s">
        <v>237</v>
      </c>
      <c r="E107" s="6" t="s">
        <v>213</v>
      </c>
      <c r="F107" s="6"/>
      <c r="G107" s="39">
        <f>G108</f>
        <v>329</v>
      </c>
      <c r="H107" s="10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85"/>
      <c r="Y107" s="69"/>
    </row>
    <row r="108" spans="1:25" ht="32.25" outlineLevel="6" thickBot="1">
      <c r="A108" s="106" t="s">
        <v>221</v>
      </c>
      <c r="B108" s="110">
        <v>951</v>
      </c>
      <c r="C108" s="111" t="s">
        <v>159</v>
      </c>
      <c r="D108" s="111" t="s">
        <v>237</v>
      </c>
      <c r="E108" s="111" t="s">
        <v>215</v>
      </c>
      <c r="F108" s="111"/>
      <c r="G108" s="112">
        <v>329</v>
      </c>
      <c r="H108" s="104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85"/>
      <c r="Y108" s="69"/>
    </row>
    <row r="109" spans="1:25" ht="32.25" outlineLevel="6" thickBot="1">
      <c r="A109" s="113" t="s">
        <v>240</v>
      </c>
      <c r="B109" s="108">
        <v>951</v>
      </c>
      <c r="C109" s="109" t="s">
        <v>159</v>
      </c>
      <c r="D109" s="109" t="s">
        <v>238</v>
      </c>
      <c r="E109" s="109" t="s">
        <v>5</v>
      </c>
      <c r="F109" s="109"/>
      <c r="G109" s="40">
        <f>G110</f>
        <v>200</v>
      </c>
      <c r="H109" s="104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85"/>
      <c r="Y109" s="69"/>
    </row>
    <row r="110" spans="1:25" ht="32.25" outlineLevel="6" thickBot="1">
      <c r="A110" s="5" t="s">
        <v>219</v>
      </c>
      <c r="B110" s="22">
        <v>951</v>
      </c>
      <c r="C110" s="6" t="s">
        <v>159</v>
      </c>
      <c r="D110" s="6" t="s">
        <v>238</v>
      </c>
      <c r="E110" s="6" t="s">
        <v>213</v>
      </c>
      <c r="F110" s="6"/>
      <c r="G110" s="39">
        <f>G111</f>
        <v>200</v>
      </c>
      <c r="H110" s="104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85"/>
      <c r="Y110" s="69"/>
    </row>
    <row r="111" spans="1:25" ht="32.25" outlineLevel="6" thickBot="1">
      <c r="A111" s="106" t="s">
        <v>221</v>
      </c>
      <c r="B111" s="110">
        <v>951</v>
      </c>
      <c r="C111" s="111" t="s">
        <v>159</v>
      </c>
      <c r="D111" s="111" t="s">
        <v>238</v>
      </c>
      <c r="E111" s="111" t="s">
        <v>215</v>
      </c>
      <c r="F111" s="111"/>
      <c r="G111" s="112">
        <v>200</v>
      </c>
      <c r="H111" s="104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85"/>
      <c r="Y111" s="69"/>
    </row>
    <row r="112" spans="1:25" ht="32.25" outlineLevel="6" thickBot="1">
      <c r="A112" s="36" t="s">
        <v>132</v>
      </c>
      <c r="B112" s="21">
        <v>951</v>
      </c>
      <c r="C112" s="11" t="s">
        <v>159</v>
      </c>
      <c r="D112" s="11" t="s">
        <v>130</v>
      </c>
      <c r="E112" s="11" t="s">
        <v>5</v>
      </c>
      <c r="F112" s="11"/>
      <c r="G112" s="37">
        <f>G113+G116</f>
        <v>502.32</v>
      </c>
      <c r="H112" s="37">
        <f aca="true" t="shared" si="22" ref="H112:W112">H113</f>
        <v>0</v>
      </c>
      <c r="I112" s="37">
        <f t="shared" si="22"/>
        <v>0</v>
      </c>
      <c r="J112" s="37">
        <f t="shared" si="22"/>
        <v>0</v>
      </c>
      <c r="K112" s="37">
        <f t="shared" si="22"/>
        <v>0</v>
      </c>
      <c r="L112" s="37">
        <f t="shared" si="22"/>
        <v>0</v>
      </c>
      <c r="M112" s="37">
        <f t="shared" si="22"/>
        <v>0</v>
      </c>
      <c r="N112" s="37">
        <f t="shared" si="22"/>
        <v>0</v>
      </c>
      <c r="O112" s="37">
        <f t="shared" si="22"/>
        <v>0</v>
      </c>
      <c r="P112" s="37">
        <f t="shared" si="22"/>
        <v>0</v>
      </c>
      <c r="Q112" s="37">
        <f t="shared" si="22"/>
        <v>0</v>
      </c>
      <c r="R112" s="37">
        <f t="shared" si="22"/>
        <v>0</v>
      </c>
      <c r="S112" s="37">
        <f t="shared" si="22"/>
        <v>0</v>
      </c>
      <c r="T112" s="37">
        <f t="shared" si="22"/>
        <v>0</v>
      </c>
      <c r="U112" s="37">
        <f t="shared" si="22"/>
        <v>0</v>
      </c>
      <c r="V112" s="37">
        <f t="shared" si="22"/>
        <v>0</v>
      </c>
      <c r="W112" s="37">
        <f t="shared" si="22"/>
        <v>0</v>
      </c>
      <c r="X112" s="77">
        <f>X113</f>
        <v>332.248</v>
      </c>
      <c r="Y112" s="69">
        <f>X112/G112*100</f>
        <v>66.14269788182831</v>
      </c>
    </row>
    <row r="113" spans="1:25" ht="32.25" outlineLevel="6" thickBot="1">
      <c r="A113" s="5" t="s">
        <v>210</v>
      </c>
      <c r="B113" s="22">
        <v>951</v>
      </c>
      <c r="C113" s="6" t="s">
        <v>159</v>
      </c>
      <c r="D113" s="6" t="s">
        <v>130</v>
      </c>
      <c r="E113" s="6" t="s">
        <v>207</v>
      </c>
      <c r="F113" s="6"/>
      <c r="G113" s="39">
        <f>G114+G115</f>
        <v>388</v>
      </c>
      <c r="H113" s="30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55"/>
      <c r="X113" s="75">
        <v>332.248</v>
      </c>
      <c r="Y113" s="69">
        <f>X113/G113*100</f>
        <v>85.63092783505154</v>
      </c>
    </row>
    <row r="114" spans="1:25" ht="16.5" outlineLevel="6" thickBot="1">
      <c r="A114" s="106" t="s">
        <v>211</v>
      </c>
      <c r="B114" s="110">
        <v>951</v>
      </c>
      <c r="C114" s="111" t="s">
        <v>159</v>
      </c>
      <c r="D114" s="111" t="s">
        <v>130</v>
      </c>
      <c r="E114" s="111" t="s">
        <v>208</v>
      </c>
      <c r="F114" s="111"/>
      <c r="G114" s="112">
        <v>386.8</v>
      </c>
      <c r="H114" s="104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106" t="s">
        <v>212</v>
      </c>
      <c r="B115" s="110">
        <v>951</v>
      </c>
      <c r="C115" s="111" t="s">
        <v>159</v>
      </c>
      <c r="D115" s="111" t="s">
        <v>130</v>
      </c>
      <c r="E115" s="111" t="s">
        <v>209</v>
      </c>
      <c r="F115" s="111"/>
      <c r="G115" s="112">
        <v>1.2</v>
      </c>
      <c r="H115" s="10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5" t="s">
        <v>219</v>
      </c>
      <c r="B116" s="22">
        <v>951</v>
      </c>
      <c r="C116" s="6" t="s">
        <v>159</v>
      </c>
      <c r="D116" s="6" t="s">
        <v>130</v>
      </c>
      <c r="E116" s="6" t="s">
        <v>213</v>
      </c>
      <c r="F116" s="6"/>
      <c r="G116" s="39">
        <f>G117+G118</f>
        <v>114.32000000000001</v>
      </c>
      <c r="H116" s="10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6" t="s">
        <v>220</v>
      </c>
      <c r="B117" s="110">
        <v>951</v>
      </c>
      <c r="C117" s="111" t="s">
        <v>159</v>
      </c>
      <c r="D117" s="111" t="s">
        <v>130</v>
      </c>
      <c r="E117" s="111" t="s">
        <v>214</v>
      </c>
      <c r="F117" s="111"/>
      <c r="G117" s="112">
        <v>18.7</v>
      </c>
      <c r="H117" s="10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32.25" outlineLevel="6" thickBot="1">
      <c r="A118" s="106" t="s">
        <v>221</v>
      </c>
      <c r="B118" s="110">
        <v>951</v>
      </c>
      <c r="C118" s="111" t="s">
        <v>159</v>
      </c>
      <c r="D118" s="111" t="s">
        <v>130</v>
      </c>
      <c r="E118" s="111" t="s">
        <v>215</v>
      </c>
      <c r="F118" s="111"/>
      <c r="G118" s="112">
        <v>95.62</v>
      </c>
      <c r="H118" s="10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63.75" outlineLevel="6" thickBot="1">
      <c r="A119" s="36" t="s">
        <v>133</v>
      </c>
      <c r="B119" s="21">
        <v>951</v>
      </c>
      <c r="C119" s="11" t="s">
        <v>159</v>
      </c>
      <c r="D119" s="11" t="s">
        <v>131</v>
      </c>
      <c r="E119" s="11" t="s">
        <v>5</v>
      </c>
      <c r="F119" s="11"/>
      <c r="G119" s="37">
        <f>G120+G123</f>
        <v>521.85</v>
      </c>
      <c r="H119" s="37">
        <f aca="true" t="shared" si="23" ref="H119:W119">H120</f>
        <v>0</v>
      </c>
      <c r="I119" s="37">
        <f t="shared" si="23"/>
        <v>0</v>
      </c>
      <c r="J119" s="37">
        <f t="shared" si="23"/>
        <v>0</v>
      </c>
      <c r="K119" s="37">
        <f t="shared" si="23"/>
        <v>0</v>
      </c>
      <c r="L119" s="37">
        <f t="shared" si="23"/>
        <v>0</v>
      </c>
      <c r="M119" s="37">
        <f t="shared" si="23"/>
        <v>0</v>
      </c>
      <c r="N119" s="37">
        <f t="shared" si="23"/>
        <v>0</v>
      </c>
      <c r="O119" s="37">
        <f t="shared" si="23"/>
        <v>0</v>
      </c>
      <c r="P119" s="37">
        <f t="shared" si="23"/>
        <v>0</v>
      </c>
      <c r="Q119" s="37">
        <f t="shared" si="23"/>
        <v>0</v>
      </c>
      <c r="R119" s="37">
        <f t="shared" si="23"/>
        <v>0</v>
      </c>
      <c r="S119" s="37">
        <f t="shared" si="23"/>
        <v>0</v>
      </c>
      <c r="T119" s="37">
        <f t="shared" si="23"/>
        <v>0</v>
      </c>
      <c r="U119" s="37">
        <f t="shared" si="23"/>
        <v>0</v>
      </c>
      <c r="V119" s="37">
        <f t="shared" si="23"/>
        <v>0</v>
      </c>
      <c r="W119" s="37">
        <f t="shared" si="23"/>
        <v>0</v>
      </c>
      <c r="X119" s="77">
        <f>X120</f>
        <v>330.176</v>
      </c>
      <c r="Y119" s="69">
        <f>X119/G119*100</f>
        <v>63.27028839704896</v>
      </c>
    </row>
    <row r="120" spans="1:25" ht="32.25" outlineLevel="6" thickBot="1">
      <c r="A120" s="5" t="s">
        <v>210</v>
      </c>
      <c r="B120" s="22">
        <v>951</v>
      </c>
      <c r="C120" s="6" t="s">
        <v>159</v>
      </c>
      <c r="D120" s="6" t="s">
        <v>131</v>
      </c>
      <c r="E120" s="6" t="s">
        <v>207</v>
      </c>
      <c r="F120" s="6"/>
      <c r="G120" s="39">
        <f>G121+G122</f>
        <v>376</v>
      </c>
      <c r="H120" s="30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55"/>
      <c r="X120" s="75">
        <v>330.176</v>
      </c>
      <c r="Y120" s="69">
        <f>X120/G120*100</f>
        <v>87.8127659574468</v>
      </c>
    </row>
    <row r="121" spans="1:25" ht="16.5" outlineLevel="6" thickBot="1">
      <c r="A121" s="106" t="s">
        <v>211</v>
      </c>
      <c r="B121" s="110">
        <v>951</v>
      </c>
      <c r="C121" s="111" t="s">
        <v>159</v>
      </c>
      <c r="D121" s="111" t="s">
        <v>131</v>
      </c>
      <c r="E121" s="111" t="s">
        <v>208</v>
      </c>
      <c r="F121" s="111"/>
      <c r="G121" s="112">
        <v>373.2</v>
      </c>
      <c r="H121" s="104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06" t="s">
        <v>212</v>
      </c>
      <c r="B122" s="110">
        <v>951</v>
      </c>
      <c r="C122" s="111" t="s">
        <v>159</v>
      </c>
      <c r="D122" s="111" t="s">
        <v>131</v>
      </c>
      <c r="E122" s="111" t="s">
        <v>209</v>
      </c>
      <c r="F122" s="111"/>
      <c r="G122" s="112">
        <v>2.8</v>
      </c>
      <c r="H122" s="104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131</v>
      </c>
      <c r="E123" s="6" t="s">
        <v>213</v>
      </c>
      <c r="F123" s="6"/>
      <c r="G123" s="39">
        <f>G124+G125</f>
        <v>145.85</v>
      </c>
      <c r="H123" s="104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6" t="s">
        <v>220</v>
      </c>
      <c r="B124" s="110">
        <v>951</v>
      </c>
      <c r="C124" s="111" t="s">
        <v>159</v>
      </c>
      <c r="D124" s="111" t="s">
        <v>131</v>
      </c>
      <c r="E124" s="111" t="s">
        <v>214</v>
      </c>
      <c r="F124" s="111"/>
      <c r="G124" s="112">
        <v>80.19</v>
      </c>
      <c r="H124" s="104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06" t="s">
        <v>221</v>
      </c>
      <c r="B125" s="110">
        <v>951</v>
      </c>
      <c r="C125" s="111" t="s">
        <v>159</v>
      </c>
      <c r="D125" s="111" t="s">
        <v>131</v>
      </c>
      <c r="E125" s="111" t="s">
        <v>215</v>
      </c>
      <c r="F125" s="111"/>
      <c r="G125" s="112">
        <v>65.66</v>
      </c>
      <c r="H125" s="104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48" outlineLevel="6" thickBot="1">
      <c r="A126" s="36" t="s">
        <v>143</v>
      </c>
      <c r="B126" s="21">
        <v>951</v>
      </c>
      <c r="C126" s="11" t="s">
        <v>159</v>
      </c>
      <c r="D126" s="11" t="s">
        <v>142</v>
      </c>
      <c r="E126" s="11" t="s">
        <v>5</v>
      </c>
      <c r="F126" s="11"/>
      <c r="G126" s="37">
        <f>G127+G129</f>
        <v>632.7</v>
      </c>
      <c r="H126" s="37">
        <f aca="true" t="shared" si="24" ref="H126:W126">H127</f>
        <v>0</v>
      </c>
      <c r="I126" s="37">
        <f t="shared" si="24"/>
        <v>0</v>
      </c>
      <c r="J126" s="37">
        <f t="shared" si="24"/>
        <v>0</v>
      </c>
      <c r="K126" s="37">
        <f t="shared" si="24"/>
        <v>0</v>
      </c>
      <c r="L126" s="37">
        <f t="shared" si="24"/>
        <v>0</v>
      </c>
      <c r="M126" s="37">
        <f t="shared" si="24"/>
        <v>0</v>
      </c>
      <c r="N126" s="37">
        <f t="shared" si="24"/>
        <v>0</v>
      </c>
      <c r="O126" s="37">
        <f t="shared" si="24"/>
        <v>0</v>
      </c>
      <c r="P126" s="37">
        <f t="shared" si="24"/>
        <v>0</v>
      </c>
      <c r="Q126" s="37">
        <f t="shared" si="24"/>
        <v>0</v>
      </c>
      <c r="R126" s="37">
        <f t="shared" si="24"/>
        <v>0</v>
      </c>
      <c r="S126" s="37">
        <f t="shared" si="24"/>
        <v>0</v>
      </c>
      <c r="T126" s="37">
        <f t="shared" si="24"/>
        <v>0</v>
      </c>
      <c r="U126" s="37">
        <f t="shared" si="24"/>
        <v>0</v>
      </c>
      <c r="V126" s="37">
        <f t="shared" si="24"/>
        <v>0</v>
      </c>
      <c r="W126" s="37">
        <f t="shared" si="24"/>
        <v>0</v>
      </c>
      <c r="X126" s="77">
        <f>X127</f>
        <v>409.75398</v>
      </c>
      <c r="Y126" s="69">
        <f>X126/G126*100</f>
        <v>64.76275960170696</v>
      </c>
    </row>
    <row r="127" spans="1:25" ht="32.25" outlineLevel="6" thickBot="1">
      <c r="A127" s="5" t="s">
        <v>210</v>
      </c>
      <c r="B127" s="22">
        <v>951</v>
      </c>
      <c r="C127" s="6" t="s">
        <v>159</v>
      </c>
      <c r="D127" s="6" t="s">
        <v>142</v>
      </c>
      <c r="E127" s="6" t="s">
        <v>207</v>
      </c>
      <c r="F127" s="6"/>
      <c r="G127" s="39">
        <f>G128</f>
        <v>574.95</v>
      </c>
      <c r="H127" s="30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55"/>
      <c r="X127" s="75">
        <v>409.75398</v>
      </c>
      <c r="Y127" s="69">
        <f>X127/G127*100</f>
        <v>71.26775893555961</v>
      </c>
    </row>
    <row r="128" spans="1:25" ht="16.5" outlineLevel="6" thickBot="1">
      <c r="A128" s="106" t="s">
        <v>211</v>
      </c>
      <c r="B128" s="110">
        <v>951</v>
      </c>
      <c r="C128" s="111" t="s">
        <v>159</v>
      </c>
      <c r="D128" s="111" t="s">
        <v>142</v>
      </c>
      <c r="E128" s="111" t="s">
        <v>208</v>
      </c>
      <c r="F128" s="111"/>
      <c r="G128" s="112">
        <v>574.95</v>
      </c>
      <c r="H128" s="10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5" t="s">
        <v>219</v>
      </c>
      <c r="B129" s="22">
        <v>951</v>
      </c>
      <c r="C129" s="6" t="s">
        <v>159</v>
      </c>
      <c r="D129" s="6" t="s">
        <v>142</v>
      </c>
      <c r="E129" s="6" t="s">
        <v>213</v>
      </c>
      <c r="F129" s="6"/>
      <c r="G129" s="39">
        <f>G130+G131</f>
        <v>57.75</v>
      </c>
      <c r="H129" s="10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106" t="s">
        <v>220</v>
      </c>
      <c r="B130" s="110">
        <v>951</v>
      </c>
      <c r="C130" s="111" t="s">
        <v>159</v>
      </c>
      <c r="D130" s="111" t="s">
        <v>142</v>
      </c>
      <c r="E130" s="111" t="s">
        <v>214</v>
      </c>
      <c r="F130" s="111"/>
      <c r="G130" s="112">
        <v>33</v>
      </c>
      <c r="H130" s="10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106" t="s">
        <v>221</v>
      </c>
      <c r="B131" s="110">
        <v>951</v>
      </c>
      <c r="C131" s="111" t="s">
        <v>159</v>
      </c>
      <c r="D131" s="111" t="s">
        <v>142</v>
      </c>
      <c r="E131" s="111" t="s">
        <v>215</v>
      </c>
      <c r="F131" s="111"/>
      <c r="G131" s="112">
        <v>24.75</v>
      </c>
      <c r="H131" s="10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85"/>
      <c r="Y131" s="69"/>
    </row>
    <row r="132" spans="1:25" ht="16.5" outlineLevel="6" thickBot="1">
      <c r="A132" s="48" t="s">
        <v>180</v>
      </c>
      <c r="B132" s="19">
        <v>951</v>
      </c>
      <c r="C132" s="49" t="s">
        <v>181</v>
      </c>
      <c r="D132" s="49" t="s">
        <v>6</v>
      </c>
      <c r="E132" s="49" t="s">
        <v>5</v>
      </c>
      <c r="F132" s="49"/>
      <c r="G132" s="50">
        <f>G133</f>
        <v>1523.04</v>
      </c>
      <c r="H132" s="50">
        <f aca="true" t="shared" si="25" ref="H132:X134">H133</f>
        <v>0</v>
      </c>
      <c r="I132" s="50">
        <f t="shared" si="25"/>
        <v>0</v>
      </c>
      <c r="J132" s="50">
        <f t="shared" si="25"/>
        <v>0</v>
      </c>
      <c r="K132" s="50">
        <f t="shared" si="25"/>
        <v>0</v>
      </c>
      <c r="L132" s="50">
        <f t="shared" si="25"/>
        <v>0</v>
      </c>
      <c r="M132" s="50">
        <f t="shared" si="25"/>
        <v>0</v>
      </c>
      <c r="N132" s="50">
        <f t="shared" si="25"/>
        <v>0</v>
      </c>
      <c r="O132" s="50">
        <f t="shared" si="25"/>
        <v>0</v>
      </c>
      <c r="P132" s="50">
        <f t="shared" si="25"/>
        <v>0</v>
      </c>
      <c r="Q132" s="50">
        <f t="shared" si="25"/>
        <v>0</v>
      </c>
      <c r="R132" s="50">
        <f t="shared" si="25"/>
        <v>0</v>
      </c>
      <c r="S132" s="50">
        <f t="shared" si="25"/>
        <v>0</v>
      </c>
      <c r="T132" s="50">
        <f t="shared" si="25"/>
        <v>0</v>
      </c>
      <c r="U132" s="50">
        <f t="shared" si="25"/>
        <v>0</v>
      </c>
      <c r="V132" s="50">
        <f t="shared" si="25"/>
        <v>0</v>
      </c>
      <c r="W132" s="50">
        <f t="shared" si="25"/>
        <v>0</v>
      </c>
      <c r="X132" s="82">
        <f t="shared" si="25"/>
        <v>1027.32</v>
      </c>
      <c r="Y132" s="69">
        <f aca="true" t="shared" si="26" ref="Y132:Y140">X132/G132*100</f>
        <v>67.45193822880555</v>
      </c>
    </row>
    <row r="133" spans="1:25" ht="32.25" outlineLevel="6" thickBot="1">
      <c r="A133" s="36" t="s">
        <v>95</v>
      </c>
      <c r="B133" s="21">
        <v>951</v>
      </c>
      <c r="C133" s="11" t="s">
        <v>181</v>
      </c>
      <c r="D133" s="11" t="s">
        <v>90</v>
      </c>
      <c r="E133" s="11" t="s">
        <v>5</v>
      </c>
      <c r="F133" s="11"/>
      <c r="G133" s="37">
        <f>G134</f>
        <v>1523.04</v>
      </c>
      <c r="H133" s="37">
        <f t="shared" si="25"/>
        <v>0</v>
      </c>
      <c r="I133" s="37">
        <f t="shared" si="25"/>
        <v>0</v>
      </c>
      <c r="J133" s="37">
        <f t="shared" si="25"/>
        <v>0</v>
      </c>
      <c r="K133" s="37">
        <f t="shared" si="25"/>
        <v>0</v>
      </c>
      <c r="L133" s="37">
        <f t="shared" si="25"/>
        <v>0</v>
      </c>
      <c r="M133" s="37">
        <f t="shared" si="25"/>
        <v>0</v>
      </c>
      <c r="N133" s="37">
        <f t="shared" si="25"/>
        <v>0</v>
      </c>
      <c r="O133" s="37">
        <f t="shared" si="25"/>
        <v>0</v>
      </c>
      <c r="P133" s="37">
        <f t="shared" si="25"/>
        <v>0</v>
      </c>
      <c r="Q133" s="37">
        <f t="shared" si="25"/>
        <v>0</v>
      </c>
      <c r="R133" s="37">
        <f t="shared" si="25"/>
        <v>0</v>
      </c>
      <c r="S133" s="37">
        <f t="shared" si="25"/>
        <v>0</v>
      </c>
      <c r="T133" s="37">
        <f t="shared" si="25"/>
        <v>0</v>
      </c>
      <c r="U133" s="37">
        <f t="shared" si="25"/>
        <v>0</v>
      </c>
      <c r="V133" s="37">
        <f t="shared" si="25"/>
        <v>0</v>
      </c>
      <c r="W133" s="37">
        <f t="shared" si="25"/>
        <v>0</v>
      </c>
      <c r="X133" s="77">
        <f t="shared" si="25"/>
        <v>1027.32</v>
      </c>
      <c r="Y133" s="69">
        <f t="shared" si="26"/>
        <v>67.45193822880555</v>
      </c>
    </row>
    <row r="134" spans="1:25" ht="48" outlineLevel="6" thickBot="1">
      <c r="A134" s="107" t="s">
        <v>80</v>
      </c>
      <c r="B134" s="108">
        <v>951</v>
      </c>
      <c r="C134" s="109" t="s">
        <v>181</v>
      </c>
      <c r="D134" s="109" t="s">
        <v>32</v>
      </c>
      <c r="E134" s="109" t="s">
        <v>5</v>
      </c>
      <c r="F134" s="109"/>
      <c r="G134" s="40">
        <f>G135</f>
        <v>1523.04</v>
      </c>
      <c r="H134" s="39">
        <f t="shared" si="25"/>
        <v>0</v>
      </c>
      <c r="I134" s="39">
        <f t="shared" si="25"/>
        <v>0</v>
      </c>
      <c r="J134" s="39">
        <f t="shared" si="25"/>
        <v>0</v>
      </c>
      <c r="K134" s="39">
        <f t="shared" si="25"/>
        <v>0</v>
      </c>
      <c r="L134" s="39">
        <f t="shared" si="25"/>
        <v>0</v>
      </c>
      <c r="M134" s="39">
        <f t="shared" si="25"/>
        <v>0</v>
      </c>
      <c r="N134" s="39">
        <f t="shared" si="25"/>
        <v>0</v>
      </c>
      <c r="O134" s="39">
        <f t="shared" si="25"/>
        <v>0</v>
      </c>
      <c r="P134" s="39">
        <f t="shared" si="25"/>
        <v>0</v>
      </c>
      <c r="Q134" s="39">
        <f t="shared" si="25"/>
        <v>0</v>
      </c>
      <c r="R134" s="39">
        <f t="shared" si="25"/>
        <v>0</v>
      </c>
      <c r="S134" s="39">
        <f t="shared" si="25"/>
        <v>0</v>
      </c>
      <c r="T134" s="39">
        <f t="shared" si="25"/>
        <v>0</v>
      </c>
      <c r="U134" s="39">
        <f t="shared" si="25"/>
        <v>0</v>
      </c>
      <c r="V134" s="39">
        <f t="shared" si="25"/>
        <v>0</v>
      </c>
      <c r="W134" s="39">
        <f t="shared" si="25"/>
        <v>0</v>
      </c>
      <c r="X134" s="78">
        <f t="shared" si="25"/>
        <v>1027.32</v>
      </c>
      <c r="Y134" s="69">
        <f t="shared" si="26"/>
        <v>67.45193822880555</v>
      </c>
    </row>
    <row r="135" spans="1:25" ht="16.5" outlineLevel="6" thickBot="1">
      <c r="A135" s="38" t="s">
        <v>242</v>
      </c>
      <c r="B135" s="22">
        <v>951</v>
      </c>
      <c r="C135" s="6" t="s">
        <v>181</v>
      </c>
      <c r="D135" s="6" t="s">
        <v>32</v>
      </c>
      <c r="E135" s="6" t="s">
        <v>241</v>
      </c>
      <c r="F135" s="6"/>
      <c r="G135" s="39">
        <v>1523.04</v>
      </c>
      <c r="H135" s="30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55"/>
      <c r="X135" s="75">
        <v>1027.32</v>
      </c>
      <c r="Y135" s="69">
        <f t="shared" si="26"/>
        <v>67.45193822880555</v>
      </c>
    </row>
    <row r="136" spans="1:25" ht="32.25" customHeight="1" outlineLevel="6" thickBot="1">
      <c r="A136" s="32" t="s">
        <v>115</v>
      </c>
      <c r="B136" s="19">
        <v>951</v>
      </c>
      <c r="C136" s="14" t="s">
        <v>114</v>
      </c>
      <c r="D136" s="14" t="s">
        <v>6</v>
      </c>
      <c r="E136" s="14" t="s">
        <v>5</v>
      </c>
      <c r="F136" s="14"/>
      <c r="G136" s="33">
        <f>G137</f>
        <v>200</v>
      </c>
      <c r="H136" s="33" t="e">
        <f>H137+#REF!</f>
        <v>#REF!</v>
      </c>
      <c r="I136" s="33" t="e">
        <f>I137+#REF!</f>
        <v>#REF!</v>
      </c>
      <c r="J136" s="33" t="e">
        <f>J137+#REF!</f>
        <v>#REF!</v>
      </c>
      <c r="K136" s="33" t="e">
        <f>K137+#REF!</f>
        <v>#REF!</v>
      </c>
      <c r="L136" s="33" t="e">
        <f>L137+#REF!</f>
        <v>#REF!</v>
      </c>
      <c r="M136" s="33" t="e">
        <f>M137+#REF!</f>
        <v>#REF!</v>
      </c>
      <c r="N136" s="33" t="e">
        <f>N137+#REF!</f>
        <v>#REF!</v>
      </c>
      <c r="O136" s="33" t="e">
        <f>O137+#REF!</f>
        <v>#REF!</v>
      </c>
      <c r="P136" s="33" t="e">
        <f>P137+#REF!</f>
        <v>#REF!</v>
      </c>
      <c r="Q136" s="33" t="e">
        <f>Q137+#REF!</f>
        <v>#REF!</v>
      </c>
      <c r="R136" s="33" t="e">
        <f>R137+#REF!</f>
        <v>#REF!</v>
      </c>
      <c r="S136" s="33" t="e">
        <f>S137+#REF!</f>
        <v>#REF!</v>
      </c>
      <c r="T136" s="33" t="e">
        <f>T137+#REF!</f>
        <v>#REF!</v>
      </c>
      <c r="U136" s="33" t="e">
        <f>U137+#REF!</f>
        <v>#REF!</v>
      </c>
      <c r="V136" s="33" t="e">
        <f>V137+#REF!</f>
        <v>#REF!</v>
      </c>
      <c r="W136" s="33" t="e">
        <f>W137+#REF!</f>
        <v>#REF!</v>
      </c>
      <c r="X136" s="83" t="e">
        <f>X137+#REF!</f>
        <v>#REF!</v>
      </c>
      <c r="Y136" s="69" t="e">
        <f t="shared" si="26"/>
        <v>#REF!</v>
      </c>
    </row>
    <row r="137" spans="1:25" ht="63.75" customHeight="1" outlineLevel="3" thickBot="1">
      <c r="A137" s="34" t="s">
        <v>65</v>
      </c>
      <c r="B137" s="20">
        <v>951</v>
      </c>
      <c r="C137" s="9" t="s">
        <v>18</v>
      </c>
      <c r="D137" s="9" t="s">
        <v>6</v>
      </c>
      <c r="E137" s="9" t="s">
        <v>5</v>
      </c>
      <c r="F137" s="9"/>
      <c r="G137" s="35">
        <f>G138</f>
        <v>200</v>
      </c>
      <c r="H137" s="35">
        <f aca="true" t="shared" si="27" ref="H137:X139">H138</f>
        <v>0</v>
      </c>
      <c r="I137" s="35">
        <f t="shared" si="27"/>
        <v>0</v>
      </c>
      <c r="J137" s="35">
        <f t="shared" si="27"/>
        <v>0</v>
      </c>
      <c r="K137" s="35">
        <f t="shared" si="27"/>
        <v>0</v>
      </c>
      <c r="L137" s="35">
        <f t="shared" si="27"/>
        <v>0</v>
      </c>
      <c r="M137" s="35">
        <f t="shared" si="27"/>
        <v>0</v>
      </c>
      <c r="N137" s="35">
        <f t="shared" si="27"/>
        <v>0</v>
      </c>
      <c r="O137" s="35">
        <f t="shared" si="27"/>
        <v>0</v>
      </c>
      <c r="P137" s="35">
        <f t="shared" si="27"/>
        <v>0</v>
      </c>
      <c r="Q137" s="35">
        <f t="shared" si="27"/>
        <v>0</v>
      </c>
      <c r="R137" s="35">
        <f t="shared" si="27"/>
        <v>0</v>
      </c>
      <c r="S137" s="35">
        <f t="shared" si="27"/>
        <v>0</v>
      </c>
      <c r="T137" s="35">
        <f t="shared" si="27"/>
        <v>0</v>
      </c>
      <c r="U137" s="35">
        <f t="shared" si="27"/>
        <v>0</v>
      </c>
      <c r="V137" s="35">
        <f t="shared" si="27"/>
        <v>0</v>
      </c>
      <c r="W137" s="35">
        <f t="shared" si="27"/>
        <v>0</v>
      </c>
      <c r="X137" s="76">
        <f t="shared" si="27"/>
        <v>67.348</v>
      </c>
      <c r="Y137" s="69">
        <f t="shared" si="26"/>
        <v>33.674</v>
      </c>
    </row>
    <row r="138" spans="1:25" ht="18.75" customHeight="1" outlineLevel="3" thickBot="1">
      <c r="A138" s="36" t="s">
        <v>97</v>
      </c>
      <c r="B138" s="21">
        <v>951</v>
      </c>
      <c r="C138" s="11" t="s">
        <v>18</v>
      </c>
      <c r="D138" s="11" t="s">
        <v>96</v>
      </c>
      <c r="E138" s="11" t="s">
        <v>5</v>
      </c>
      <c r="F138" s="11"/>
      <c r="G138" s="37">
        <f>G139</f>
        <v>200</v>
      </c>
      <c r="H138" s="37">
        <f t="shared" si="27"/>
        <v>0</v>
      </c>
      <c r="I138" s="37">
        <f t="shared" si="27"/>
        <v>0</v>
      </c>
      <c r="J138" s="37">
        <f t="shared" si="27"/>
        <v>0</v>
      </c>
      <c r="K138" s="37">
        <f t="shared" si="27"/>
        <v>0</v>
      </c>
      <c r="L138" s="37">
        <f t="shared" si="27"/>
        <v>0</v>
      </c>
      <c r="M138" s="37">
        <f t="shared" si="27"/>
        <v>0</v>
      </c>
      <c r="N138" s="37">
        <f t="shared" si="27"/>
        <v>0</v>
      </c>
      <c r="O138" s="37">
        <f t="shared" si="27"/>
        <v>0</v>
      </c>
      <c r="P138" s="37">
        <f t="shared" si="27"/>
        <v>0</v>
      </c>
      <c r="Q138" s="37">
        <f t="shared" si="27"/>
        <v>0</v>
      </c>
      <c r="R138" s="37">
        <f t="shared" si="27"/>
        <v>0</v>
      </c>
      <c r="S138" s="37">
        <f t="shared" si="27"/>
        <v>0</v>
      </c>
      <c r="T138" s="37">
        <f t="shared" si="27"/>
        <v>0</v>
      </c>
      <c r="U138" s="37">
        <f t="shared" si="27"/>
        <v>0</v>
      </c>
      <c r="V138" s="37">
        <f t="shared" si="27"/>
        <v>0</v>
      </c>
      <c r="W138" s="37">
        <f t="shared" si="27"/>
        <v>0</v>
      </c>
      <c r="X138" s="77">
        <f t="shared" si="27"/>
        <v>67.348</v>
      </c>
      <c r="Y138" s="69">
        <f t="shared" si="26"/>
        <v>33.674</v>
      </c>
    </row>
    <row r="139" spans="1:25" ht="47.25" customHeight="1" outlineLevel="4" thickBot="1">
      <c r="A139" s="38" t="s">
        <v>66</v>
      </c>
      <c r="B139" s="22">
        <v>951</v>
      </c>
      <c r="C139" s="6" t="s">
        <v>18</v>
      </c>
      <c r="D139" s="6" t="s">
        <v>19</v>
      </c>
      <c r="E139" s="6" t="s">
        <v>5</v>
      </c>
      <c r="F139" s="6"/>
      <c r="G139" s="39">
        <f>G140</f>
        <v>200</v>
      </c>
      <c r="H139" s="39">
        <f t="shared" si="27"/>
        <v>0</v>
      </c>
      <c r="I139" s="39">
        <f t="shared" si="27"/>
        <v>0</v>
      </c>
      <c r="J139" s="39">
        <f t="shared" si="27"/>
        <v>0</v>
      </c>
      <c r="K139" s="39">
        <f t="shared" si="27"/>
        <v>0</v>
      </c>
      <c r="L139" s="39">
        <f t="shared" si="27"/>
        <v>0</v>
      </c>
      <c r="M139" s="39">
        <f t="shared" si="27"/>
        <v>0</v>
      </c>
      <c r="N139" s="39">
        <f t="shared" si="27"/>
        <v>0</v>
      </c>
      <c r="O139" s="39">
        <f t="shared" si="27"/>
        <v>0</v>
      </c>
      <c r="P139" s="39">
        <f t="shared" si="27"/>
        <v>0</v>
      </c>
      <c r="Q139" s="39">
        <f t="shared" si="27"/>
        <v>0</v>
      </c>
      <c r="R139" s="39">
        <f t="shared" si="27"/>
        <v>0</v>
      </c>
      <c r="S139" s="39">
        <f t="shared" si="27"/>
        <v>0</v>
      </c>
      <c r="T139" s="39">
        <f t="shared" si="27"/>
        <v>0</v>
      </c>
      <c r="U139" s="39">
        <f t="shared" si="27"/>
        <v>0</v>
      </c>
      <c r="V139" s="39">
        <f t="shared" si="27"/>
        <v>0</v>
      </c>
      <c r="W139" s="39">
        <f t="shared" si="27"/>
        <v>0</v>
      </c>
      <c r="X139" s="78">
        <f t="shared" si="27"/>
        <v>67.348</v>
      </c>
      <c r="Y139" s="69">
        <f t="shared" si="26"/>
        <v>33.674</v>
      </c>
    </row>
    <row r="140" spans="1:25" ht="32.25" outlineLevel="5" thickBot="1">
      <c r="A140" s="5" t="s">
        <v>219</v>
      </c>
      <c r="B140" s="22">
        <v>951</v>
      </c>
      <c r="C140" s="6" t="s">
        <v>18</v>
      </c>
      <c r="D140" s="6" t="s">
        <v>19</v>
      </c>
      <c r="E140" s="6" t="s">
        <v>213</v>
      </c>
      <c r="F140" s="6"/>
      <c r="G140" s="39">
        <f>G142+G141</f>
        <v>200</v>
      </c>
      <c r="H140" s="2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54"/>
      <c r="X140" s="75">
        <v>67.348</v>
      </c>
      <c r="Y140" s="69">
        <f t="shared" si="26"/>
        <v>33.674</v>
      </c>
    </row>
    <row r="141" spans="1:25" ht="32.25" outlineLevel="5" thickBot="1">
      <c r="A141" s="106" t="s">
        <v>220</v>
      </c>
      <c r="B141" s="110">
        <v>951</v>
      </c>
      <c r="C141" s="111" t="s">
        <v>18</v>
      </c>
      <c r="D141" s="111" t="s">
        <v>19</v>
      </c>
      <c r="E141" s="111" t="s">
        <v>214</v>
      </c>
      <c r="F141" s="111"/>
      <c r="G141" s="112">
        <v>26</v>
      </c>
      <c r="H141" s="6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85"/>
      <c r="Y141" s="69"/>
    </row>
    <row r="142" spans="1:25" ht="32.25" outlineLevel="5" thickBot="1">
      <c r="A142" s="106" t="s">
        <v>221</v>
      </c>
      <c r="B142" s="110">
        <v>951</v>
      </c>
      <c r="C142" s="111" t="s">
        <v>18</v>
      </c>
      <c r="D142" s="111" t="s">
        <v>19</v>
      </c>
      <c r="E142" s="111" t="s">
        <v>215</v>
      </c>
      <c r="F142" s="111"/>
      <c r="G142" s="112">
        <v>174</v>
      </c>
      <c r="H142" s="6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85"/>
      <c r="Y142" s="69"/>
    </row>
    <row r="143" spans="1:25" ht="19.5" outlineLevel="6" thickBot="1">
      <c r="A143" s="32" t="s">
        <v>113</v>
      </c>
      <c r="B143" s="19">
        <v>951</v>
      </c>
      <c r="C143" s="14" t="s">
        <v>112</v>
      </c>
      <c r="D143" s="14" t="s">
        <v>6</v>
      </c>
      <c r="E143" s="14" t="s">
        <v>5</v>
      </c>
      <c r="F143" s="14"/>
      <c r="G143" s="33">
        <f>G145+G150</f>
        <v>6930</v>
      </c>
      <c r="H143" s="33" t="e">
        <f aca="true" t="shared" si="28" ref="H143:X143">H145+H150</f>
        <v>#REF!</v>
      </c>
      <c r="I143" s="33" t="e">
        <f t="shared" si="28"/>
        <v>#REF!</v>
      </c>
      <c r="J143" s="33" t="e">
        <f t="shared" si="28"/>
        <v>#REF!</v>
      </c>
      <c r="K143" s="33" t="e">
        <f t="shared" si="28"/>
        <v>#REF!</v>
      </c>
      <c r="L143" s="33" t="e">
        <f t="shared" si="28"/>
        <v>#REF!</v>
      </c>
      <c r="M143" s="33" t="e">
        <f t="shared" si="28"/>
        <v>#REF!</v>
      </c>
      <c r="N143" s="33" t="e">
        <f t="shared" si="28"/>
        <v>#REF!</v>
      </c>
      <c r="O143" s="33" t="e">
        <f t="shared" si="28"/>
        <v>#REF!</v>
      </c>
      <c r="P143" s="33" t="e">
        <f t="shared" si="28"/>
        <v>#REF!</v>
      </c>
      <c r="Q143" s="33" t="e">
        <f t="shared" si="28"/>
        <v>#REF!</v>
      </c>
      <c r="R143" s="33" t="e">
        <f t="shared" si="28"/>
        <v>#REF!</v>
      </c>
      <c r="S143" s="33" t="e">
        <f t="shared" si="28"/>
        <v>#REF!</v>
      </c>
      <c r="T143" s="33" t="e">
        <f t="shared" si="28"/>
        <v>#REF!</v>
      </c>
      <c r="U143" s="33" t="e">
        <f t="shared" si="28"/>
        <v>#REF!</v>
      </c>
      <c r="V143" s="33" t="e">
        <f t="shared" si="28"/>
        <v>#REF!</v>
      </c>
      <c r="W143" s="33" t="e">
        <f t="shared" si="28"/>
        <v>#REF!</v>
      </c>
      <c r="X143" s="83" t="e">
        <f t="shared" si="28"/>
        <v>#REF!</v>
      </c>
      <c r="Y143" s="69" t="e">
        <f>X143/G143*100</f>
        <v>#REF!</v>
      </c>
    </row>
    <row r="144" spans="1:25" ht="19.5" outlineLevel="6" thickBot="1">
      <c r="A144" s="36" t="s">
        <v>71</v>
      </c>
      <c r="B144" s="20">
        <v>952</v>
      </c>
      <c r="C144" s="91" t="s">
        <v>112</v>
      </c>
      <c r="D144" s="91" t="s">
        <v>6</v>
      </c>
      <c r="E144" s="91" t="s">
        <v>5</v>
      </c>
      <c r="F144" s="91"/>
      <c r="G144" s="154">
        <f>G146+G161</f>
        <v>6425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83"/>
      <c r="Y144" s="69"/>
    </row>
    <row r="145" spans="1:25" ht="16.5" outlineLevel="6" thickBot="1">
      <c r="A145" s="41" t="s">
        <v>160</v>
      </c>
      <c r="B145" s="20">
        <v>951</v>
      </c>
      <c r="C145" s="9" t="s">
        <v>129</v>
      </c>
      <c r="D145" s="9" t="s">
        <v>6</v>
      </c>
      <c r="E145" s="9" t="s">
        <v>5</v>
      </c>
      <c r="F145" s="9"/>
      <c r="G145" s="35">
        <f>G146</f>
        <v>1700</v>
      </c>
      <c r="H145" s="35">
        <f aca="true" t="shared" si="29" ref="H145:X146">H146</f>
        <v>0</v>
      </c>
      <c r="I145" s="35">
        <f t="shared" si="29"/>
        <v>0</v>
      </c>
      <c r="J145" s="35">
        <f t="shared" si="29"/>
        <v>0</v>
      </c>
      <c r="K145" s="35">
        <f t="shared" si="29"/>
        <v>0</v>
      </c>
      <c r="L145" s="35">
        <f t="shared" si="29"/>
        <v>0</v>
      </c>
      <c r="M145" s="35">
        <f t="shared" si="29"/>
        <v>0</v>
      </c>
      <c r="N145" s="35">
        <f t="shared" si="29"/>
        <v>0</v>
      </c>
      <c r="O145" s="35">
        <f t="shared" si="29"/>
        <v>0</v>
      </c>
      <c r="P145" s="35">
        <f t="shared" si="29"/>
        <v>0</v>
      </c>
      <c r="Q145" s="35">
        <f t="shared" si="29"/>
        <v>0</v>
      </c>
      <c r="R145" s="35">
        <f t="shared" si="29"/>
        <v>0</v>
      </c>
      <c r="S145" s="35">
        <f t="shared" si="29"/>
        <v>0</v>
      </c>
      <c r="T145" s="35">
        <f t="shared" si="29"/>
        <v>0</v>
      </c>
      <c r="U145" s="35">
        <f t="shared" si="29"/>
        <v>0</v>
      </c>
      <c r="V145" s="35">
        <f t="shared" si="29"/>
        <v>0</v>
      </c>
      <c r="W145" s="35">
        <f t="shared" si="29"/>
        <v>0</v>
      </c>
      <c r="X145" s="76">
        <f t="shared" si="29"/>
        <v>0</v>
      </c>
      <c r="Y145" s="69">
        <f>X145/G145*100</f>
        <v>0</v>
      </c>
    </row>
    <row r="146" spans="1:25" ht="16.5" outlineLevel="6" thickBot="1">
      <c r="A146" s="36" t="s">
        <v>71</v>
      </c>
      <c r="B146" s="21">
        <v>951</v>
      </c>
      <c r="C146" s="11" t="s">
        <v>129</v>
      </c>
      <c r="D146" s="11" t="s">
        <v>24</v>
      </c>
      <c r="E146" s="11" t="s">
        <v>5</v>
      </c>
      <c r="F146" s="11"/>
      <c r="G146" s="37">
        <f>G147</f>
        <v>1700</v>
      </c>
      <c r="H146" s="37">
        <f t="shared" si="29"/>
        <v>0</v>
      </c>
      <c r="I146" s="37">
        <f t="shared" si="29"/>
        <v>0</v>
      </c>
      <c r="J146" s="37">
        <f t="shared" si="29"/>
        <v>0</v>
      </c>
      <c r="K146" s="37">
        <f t="shared" si="29"/>
        <v>0</v>
      </c>
      <c r="L146" s="37">
        <f t="shared" si="29"/>
        <v>0</v>
      </c>
      <c r="M146" s="37">
        <f t="shared" si="29"/>
        <v>0</v>
      </c>
      <c r="N146" s="37">
        <f t="shared" si="29"/>
        <v>0</v>
      </c>
      <c r="O146" s="37">
        <f t="shared" si="29"/>
        <v>0</v>
      </c>
      <c r="P146" s="37">
        <f t="shared" si="29"/>
        <v>0</v>
      </c>
      <c r="Q146" s="37">
        <f t="shared" si="29"/>
        <v>0</v>
      </c>
      <c r="R146" s="37">
        <f t="shared" si="29"/>
        <v>0</v>
      </c>
      <c r="S146" s="37">
        <f t="shared" si="29"/>
        <v>0</v>
      </c>
      <c r="T146" s="37">
        <f t="shared" si="29"/>
        <v>0</v>
      </c>
      <c r="U146" s="37">
        <f t="shared" si="29"/>
        <v>0</v>
      </c>
      <c r="V146" s="37">
        <f t="shared" si="29"/>
        <v>0</v>
      </c>
      <c r="W146" s="37">
        <f t="shared" si="29"/>
        <v>0</v>
      </c>
      <c r="X146" s="77">
        <f t="shared" si="29"/>
        <v>0</v>
      </c>
      <c r="Y146" s="69">
        <f>X146/G146*100</f>
        <v>0</v>
      </c>
    </row>
    <row r="147" spans="1:25" ht="48" outlineLevel="6" thickBot="1">
      <c r="A147" s="113" t="s">
        <v>244</v>
      </c>
      <c r="B147" s="108">
        <v>951</v>
      </c>
      <c r="C147" s="109" t="s">
        <v>129</v>
      </c>
      <c r="D147" s="109" t="s">
        <v>243</v>
      </c>
      <c r="E147" s="109" t="s">
        <v>5</v>
      </c>
      <c r="F147" s="109"/>
      <c r="G147" s="40">
        <f>G148</f>
        <v>1700</v>
      </c>
      <c r="H147" s="2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54"/>
      <c r="X147" s="75">
        <v>0</v>
      </c>
      <c r="Y147" s="69">
        <f>X147/G147*100</f>
        <v>0</v>
      </c>
    </row>
    <row r="148" spans="1:25" ht="32.25" outlineLevel="6" thickBot="1">
      <c r="A148" s="5" t="s">
        <v>219</v>
      </c>
      <c r="B148" s="22">
        <v>951</v>
      </c>
      <c r="C148" s="6" t="s">
        <v>129</v>
      </c>
      <c r="D148" s="6" t="s">
        <v>243</v>
      </c>
      <c r="E148" s="6" t="s">
        <v>213</v>
      </c>
      <c r="F148" s="6"/>
      <c r="G148" s="39">
        <f>G149</f>
        <v>1700</v>
      </c>
      <c r="H148" s="6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85"/>
      <c r="Y148" s="69"/>
    </row>
    <row r="149" spans="1:25" ht="32.25" outlineLevel="6" thickBot="1">
      <c r="A149" s="106" t="s">
        <v>221</v>
      </c>
      <c r="B149" s="110">
        <v>951</v>
      </c>
      <c r="C149" s="111" t="s">
        <v>129</v>
      </c>
      <c r="D149" s="111" t="s">
        <v>243</v>
      </c>
      <c r="E149" s="111" t="s">
        <v>215</v>
      </c>
      <c r="F149" s="111"/>
      <c r="G149" s="112">
        <v>1700</v>
      </c>
      <c r="H149" s="6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85"/>
      <c r="Y149" s="69"/>
    </row>
    <row r="150" spans="1:25" ht="16.5" outlineLevel="3" thickBot="1">
      <c r="A150" s="34" t="s">
        <v>67</v>
      </c>
      <c r="B150" s="20">
        <v>951</v>
      </c>
      <c r="C150" s="9" t="s">
        <v>20</v>
      </c>
      <c r="D150" s="9" t="s">
        <v>6</v>
      </c>
      <c r="E150" s="9" t="s">
        <v>5</v>
      </c>
      <c r="F150" s="9"/>
      <c r="G150" s="35">
        <f>G151+G154+G161+G158</f>
        <v>5230</v>
      </c>
      <c r="H150" s="35" t="e">
        <f>H151+H154+H161+#REF!</f>
        <v>#REF!</v>
      </c>
      <c r="I150" s="35" t="e">
        <f>I151+I154+I161+#REF!</f>
        <v>#REF!</v>
      </c>
      <c r="J150" s="35" t="e">
        <f>J151+J154+J161+#REF!</f>
        <v>#REF!</v>
      </c>
      <c r="K150" s="35" t="e">
        <f>K151+K154+K161+#REF!</f>
        <v>#REF!</v>
      </c>
      <c r="L150" s="35" t="e">
        <f>L151+L154+L161+#REF!</f>
        <v>#REF!</v>
      </c>
      <c r="M150" s="35" t="e">
        <f>M151+M154+M161+#REF!</f>
        <v>#REF!</v>
      </c>
      <c r="N150" s="35" t="e">
        <f>N151+N154+N161+#REF!</f>
        <v>#REF!</v>
      </c>
      <c r="O150" s="35" t="e">
        <f>O151+O154+O161+#REF!</f>
        <v>#REF!</v>
      </c>
      <c r="P150" s="35" t="e">
        <f>P151+P154+P161+#REF!</f>
        <v>#REF!</v>
      </c>
      <c r="Q150" s="35" t="e">
        <f>Q151+Q154+Q161+#REF!</f>
        <v>#REF!</v>
      </c>
      <c r="R150" s="35" t="e">
        <f>R151+R154+R161+#REF!</f>
        <v>#REF!</v>
      </c>
      <c r="S150" s="35" t="e">
        <f>S151+S154+S161+#REF!</f>
        <v>#REF!</v>
      </c>
      <c r="T150" s="35" t="e">
        <f>T151+T154+T161+#REF!</f>
        <v>#REF!</v>
      </c>
      <c r="U150" s="35" t="e">
        <f>U151+U154+U161+#REF!</f>
        <v>#REF!</v>
      </c>
      <c r="V150" s="35" t="e">
        <f>V151+V154+V161+#REF!</f>
        <v>#REF!</v>
      </c>
      <c r="W150" s="35" t="e">
        <f>W151+W154+W161+#REF!</f>
        <v>#REF!</v>
      </c>
      <c r="X150" s="76" t="e">
        <f>X151+X154+X161+#REF!</f>
        <v>#REF!</v>
      </c>
      <c r="Y150" s="69" t="e">
        <f>X150/G150*100</f>
        <v>#REF!</v>
      </c>
    </row>
    <row r="151" spans="1:25" ht="33" customHeight="1" outlineLevel="4" thickBot="1">
      <c r="A151" s="36" t="s">
        <v>68</v>
      </c>
      <c r="B151" s="21">
        <v>951</v>
      </c>
      <c r="C151" s="11" t="s">
        <v>20</v>
      </c>
      <c r="D151" s="11" t="s">
        <v>21</v>
      </c>
      <c r="E151" s="11" t="s">
        <v>5</v>
      </c>
      <c r="F151" s="11"/>
      <c r="G151" s="37">
        <f>G152</f>
        <v>0</v>
      </c>
      <c r="H151" s="37">
        <f aca="true" t="shared" si="30" ref="H151:X151">H152</f>
        <v>0</v>
      </c>
      <c r="I151" s="37">
        <f t="shared" si="30"/>
        <v>0</v>
      </c>
      <c r="J151" s="37">
        <f t="shared" si="30"/>
        <v>0</v>
      </c>
      <c r="K151" s="37">
        <f t="shared" si="30"/>
        <v>0</v>
      </c>
      <c r="L151" s="37">
        <f t="shared" si="30"/>
        <v>0</v>
      </c>
      <c r="M151" s="37">
        <f t="shared" si="30"/>
        <v>0</v>
      </c>
      <c r="N151" s="37">
        <f t="shared" si="30"/>
        <v>0</v>
      </c>
      <c r="O151" s="37">
        <f t="shared" si="30"/>
        <v>0</v>
      </c>
      <c r="P151" s="37">
        <f t="shared" si="30"/>
        <v>0</v>
      </c>
      <c r="Q151" s="37">
        <f t="shared" si="30"/>
        <v>0</v>
      </c>
      <c r="R151" s="37">
        <f t="shared" si="30"/>
        <v>0</v>
      </c>
      <c r="S151" s="37">
        <f t="shared" si="30"/>
        <v>0</v>
      </c>
      <c r="T151" s="37">
        <f t="shared" si="30"/>
        <v>0</v>
      </c>
      <c r="U151" s="37">
        <f t="shared" si="30"/>
        <v>0</v>
      </c>
      <c r="V151" s="37">
        <f t="shared" si="30"/>
        <v>0</v>
      </c>
      <c r="W151" s="37">
        <f t="shared" si="30"/>
        <v>0</v>
      </c>
      <c r="X151" s="77">
        <f t="shared" si="30"/>
        <v>2675.999</v>
      </c>
      <c r="Y151" s="69" t="e">
        <f>X151/G151*100</f>
        <v>#DIV/0!</v>
      </c>
    </row>
    <row r="152" spans="1:25" ht="32.25" outlineLevel="5" thickBot="1">
      <c r="A152" s="5" t="s">
        <v>219</v>
      </c>
      <c r="B152" s="22">
        <v>951</v>
      </c>
      <c r="C152" s="6" t="s">
        <v>20</v>
      </c>
      <c r="D152" s="6" t="s">
        <v>21</v>
      </c>
      <c r="E152" s="6" t="s">
        <v>213</v>
      </c>
      <c r="F152" s="6"/>
      <c r="G152" s="39">
        <f>G153</f>
        <v>0</v>
      </c>
      <c r="H152" s="2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54"/>
      <c r="X152" s="75">
        <v>2675.999</v>
      </c>
      <c r="Y152" s="69" t="e">
        <f>X152/G152*100</f>
        <v>#DIV/0!</v>
      </c>
    </row>
    <row r="153" spans="1:25" ht="32.25" outlineLevel="5" thickBot="1">
      <c r="A153" s="106" t="s">
        <v>221</v>
      </c>
      <c r="B153" s="110">
        <v>951</v>
      </c>
      <c r="C153" s="111" t="s">
        <v>20</v>
      </c>
      <c r="D153" s="111" t="s">
        <v>21</v>
      </c>
      <c r="E153" s="111" t="s">
        <v>215</v>
      </c>
      <c r="F153" s="111"/>
      <c r="G153" s="112">
        <v>0</v>
      </c>
      <c r="H153" s="65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85"/>
      <c r="Y153" s="69"/>
    </row>
    <row r="154" spans="1:25" ht="32.25" customHeight="1" outlineLevel="6" thickBot="1">
      <c r="A154" s="36" t="s">
        <v>98</v>
      </c>
      <c r="B154" s="21">
        <v>951</v>
      </c>
      <c r="C154" s="11" t="s">
        <v>20</v>
      </c>
      <c r="D154" s="11" t="s">
        <v>99</v>
      </c>
      <c r="E154" s="11" t="s">
        <v>5</v>
      </c>
      <c r="F154" s="11"/>
      <c r="G154" s="37">
        <f>G155</f>
        <v>300</v>
      </c>
      <c r="H154" s="37">
        <f aca="true" t="shared" si="31" ref="H154:X155">H155</f>
        <v>0</v>
      </c>
      <c r="I154" s="37">
        <f t="shared" si="31"/>
        <v>0</v>
      </c>
      <c r="J154" s="37">
        <f t="shared" si="31"/>
        <v>0</v>
      </c>
      <c r="K154" s="37">
        <f t="shared" si="31"/>
        <v>0</v>
      </c>
      <c r="L154" s="37">
        <f t="shared" si="31"/>
        <v>0</v>
      </c>
      <c r="M154" s="37">
        <f t="shared" si="31"/>
        <v>0</v>
      </c>
      <c r="N154" s="37">
        <f t="shared" si="31"/>
        <v>0</v>
      </c>
      <c r="O154" s="37">
        <f t="shared" si="31"/>
        <v>0</v>
      </c>
      <c r="P154" s="37">
        <f t="shared" si="31"/>
        <v>0</v>
      </c>
      <c r="Q154" s="37">
        <f t="shared" si="31"/>
        <v>0</v>
      </c>
      <c r="R154" s="37">
        <f t="shared" si="31"/>
        <v>0</v>
      </c>
      <c r="S154" s="37">
        <f t="shared" si="31"/>
        <v>0</v>
      </c>
      <c r="T154" s="37">
        <f t="shared" si="31"/>
        <v>0</v>
      </c>
      <c r="U154" s="37">
        <f t="shared" si="31"/>
        <v>0</v>
      </c>
      <c r="V154" s="37">
        <f t="shared" si="31"/>
        <v>0</v>
      </c>
      <c r="W154" s="37">
        <f t="shared" si="31"/>
        <v>0</v>
      </c>
      <c r="X154" s="77">
        <f t="shared" si="31"/>
        <v>110.26701</v>
      </c>
      <c r="Y154" s="69">
        <f>X154/G154*100</f>
        <v>36.75567</v>
      </c>
    </row>
    <row r="155" spans="1:25" ht="32.25" outlineLevel="4" thickBot="1">
      <c r="A155" s="107" t="s">
        <v>69</v>
      </c>
      <c r="B155" s="108">
        <v>951</v>
      </c>
      <c r="C155" s="109" t="s">
        <v>20</v>
      </c>
      <c r="D155" s="109" t="s">
        <v>22</v>
      </c>
      <c r="E155" s="109" t="s">
        <v>5</v>
      </c>
      <c r="F155" s="109"/>
      <c r="G155" s="40">
        <f>G156</f>
        <v>300</v>
      </c>
      <c r="H155" s="39">
        <f t="shared" si="31"/>
        <v>0</v>
      </c>
      <c r="I155" s="39">
        <f t="shared" si="31"/>
        <v>0</v>
      </c>
      <c r="J155" s="39">
        <f t="shared" si="31"/>
        <v>0</v>
      </c>
      <c r="K155" s="39">
        <f t="shared" si="31"/>
        <v>0</v>
      </c>
      <c r="L155" s="39">
        <f t="shared" si="31"/>
        <v>0</v>
      </c>
      <c r="M155" s="39">
        <f t="shared" si="31"/>
        <v>0</v>
      </c>
      <c r="N155" s="39">
        <f t="shared" si="31"/>
        <v>0</v>
      </c>
      <c r="O155" s="39">
        <f t="shared" si="31"/>
        <v>0</v>
      </c>
      <c r="P155" s="39">
        <f t="shared" si="31"/>
        <v>0</v>
      </c>
      <c r="Q155" s="39">
        <f t="shared" si="31"/>
        <v>0</v>
      </c>
      <c r="R155" s="39">
        <f t="shared" si="31"/>
        <v>0</v>
      </c>
      <c r="S155" s="39">
        <f t="shared" si="31"/>
        <v>0</v>
      </c>
      <c r="T155" s="39">
        <f t="shared" si="31"/>
        <v>0</v>
      </c>
      <c r="U155" s="39">
        <f t="shared" si="31"/>
        <v>0</v>
      </c>
      <c r="V155" s="39">
        <f t="shared" si="31"/>
        <v>0</v>
      </c>
      <c r="W155" s="39">
        <f t="shared" si="31"/>
        <v>0</v>
      </c>
      <c r="X155" s="78">
        <f t="shared" si="31"/>
        <v>110.26701</v>
      </c>
      <c r="Y155" s="69">
        <f>X155/G155*100</f>
        <v>36.75567</v>
      </c>
    </row>
    <row r="156" spans="1:25" ht="32.25" outlineLevel="5" thickBot="1">
      <c r="A156" s="5" t="s">
        <v>219</v>
      </c>
      <c r="B156" s="22">
        <v>951</v>
      </c>
      <c r="C156" s="6" t="s">
        <v>20</v>
      </c>
      <c r="D156" s="6" t="s">
        <v>22</v>
      </c>
      <c r="E156" s="6" t="s">
        <v>213</v>
      </c>
      <c r="F156" s="6"/>
      <c r="G156" s="39">
        <f>G157</f>
        <v>300</v>
      </c>
      <c r="H156" s="2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54"/>
      <c r="X156" s="75">
        <v>110.26701</v>
      </c>
      <c r="Y156" s="69">
        <f>X156/G156*100</f>
        <v>36.75567</v>
      </c>
    </row>
    <row r="157" spans="1:25" ht="32.25" outlineLevel="5" thickBot="1">
      <c r="A157" s="106" t="s">
        <v>221</v>
      </c>
      <c r="B157" s="110">
        <v>951</v>
      </c>
      <c r="C157" s="111" t="s">
        <v>20</v>
      </c>
      <c r="D157" s="111" t="s">
        <v>22</v>
      </c>
      <c r="E157" s="111" t="s">
        <v>215</v>
      </c>
      <c r="F157" s="111"/>
      <c r="G157" s="112">
        <v>300</v>
      </c>
      <c r="H157" s="29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54"/>
      <c r="X157" s="75"/>
      <c r="Y157" s="69"/>
    </row>
    <row r="158" spans="1:25" ht="16.5" outlineLevel="5" thickBot="1">
      <c r="A158" s="13" t="s">
        <v>119</v>
      </c>
      <c r="B158" s="20">
        <v>951</v>
      </c>
      <c r="C158" s="9" t="s">
        <v>20</v>
      </c>
      <c r="D158" s="9" t="s">
        <v>118</v>
      </c>
      <c r="E158" s="9" t="s">
        <v>5</v>
      </c>
      <c r="F158" s="111"/>
      <c r="G158" s="35">
        <f>G159</f>
        <v>205</v>
      </c>
      <c r="H158" s="6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85"/>
      <c r="Y158" s="69"/>
    </row>
    <row r="159" spans="1:25" ht="32.25" outlineLevel="5" thickBot="1">
      <c r="A159" s="165" t="s">
        <v>338</v>
      </c>
      <c r="B159" s="108">
        <v>951</v>
      </c>
      <c r="C159" s="109" t="s">
        <v>20</v>
      </c>
      <c r="D159" s="109" t="s">
        <v>339</v>
      </c>
      <c r="E159" s="109" t="s">
        <v>5</v>
      </c>
      <c r="F159" s="111"/>
      <c r="G159" s="40">
        <f>G160</f>
        <v>205</v>
      </c>
      <c r="H159" s="65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85"/>
      <c r="Y159" s="69"/>
    </row>
    <row r="160" spans="1:25" ht="32.25" outlineLevel="5" thickBot="1">
      <c r="A160" s="5" t="s">
        <v>249</v>
      </c>
      <c r="B160" s="22">
        <v>951</v>
      </c>
      <c r="C160" s="6" t="s">
        <v>20</v>
      </c>
      <c r="D160" s="6" t="s">
        <v>339</v>
      </c>
      <c r="E160" s="6" t="s">
        <v>246</v>
      </c>
      <c r="F160" s="111"/>
      <c r="G160" s="39">
        <v>205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16.5" outlineLevel="5" thickBot="1">
      <c r="A161" s="36" t="s">
        <v>71</v>
      </c>
      <c r="B161" s="21">
        <v>951</v>
      </c>
      <c r="C161" s="9" t="s">
        <v>20</v>
      </c>
      <c r="D161" s="9" t="s">
        <v>24</v>
      </c>
      <c r="E161" s="9" t="s">
        <v>5</v>
      </c>
      <c r="F161" s="9"/>
      <c r="G161" s="35">
        <f>G162+G169+G166</f>
        <v>4725</v>
      </c>
      <c r="H161" s="35">
        <f aca="true" t="shared" si="32" ref="H161:X161">H162</f>
        <v>0</v>
      </c>
      <c r="I161" s="35">
        <f t="shared" si="32"/>
        <v>0</v>
      </c>
      <c r="J161" s="35">
        <f t="shared" si="32"/>
        <v>0</v>
      </c>
      <c r="K161" s="35">
        <f t="shared" si="32"/>
        <v>0</v>
      </c>
      <c r="L161" s="35">
        <f t="shared" si="32"/>
        <v>0</v>
      </c>
      <c r="M161" s="35">
        <f t="shared" si="32"/>
        <v>0</v>
      </c>
      <c r="N161" s="35">
        <f t="shared" si="32"/>
        <v>0</v>
      </c>
      <c r="O161" s="35">
        <f t="shared" si="32"/>
        <v>0</v>
      </c>
      <c r="P161" s="35">
        <f t="shared" si="32"/>
        <v>0</v>
      </c>
      <c r="Q161" s="35">
        <f t="shared" si="32"/>
        <v>0</v>
      </c>
      <c r="R161" s="35">
        <f t="shared" si="32"/>
        <v>0</v>
      </c>
      <c r="S161" s="35">
        <f t="shared" si="32"/>
        <v>0</v>
      </c>
      <c r="T161" s="35">
        <f t="shared" si="32"/>
        <v>0</v>
      </c>
      <c r="U161" s="35">
        <f t="shared" si="32"/>
        <v>0</v>
      </c>
      <c r="V161" s="35">
        <f t="shared" si="32"/>
        <v>0</v>
      </c>
      <c r="W161" s="35">
        <f t="shared" si="32"/>
        <v>0</v>
      </c>
      <c r="X161" s="76">
        <f t="shared" si="32"/>
        <v>2639.87191</v>
      </c>
      <c r="Y161" s="69">
        <f>X161/G161*100</f>
        <v>55.87030497354497</v>
      </c>
    </row>
    <row r="162" spans="1:25" ht="48" outlineLevel="5" thickBot="1">
      <c r="A162" s="113" t="s">
        <v>248</v>
      </c>
      <c r="B162" s="108">
        <v>951</v>
      </c>
      <c r="C162" s="109" t="s">
        <v>20</v>
      </c>
      <c r="D162" s="109" t="s">
        <v>245</v>
      </c>
      <c r="E162" s="109" t="s">
        <v>5</v>
      </c>
      <c r="F162" s="109"/>
      <c r="G162" s="40">
        <f>G163+G165</f>
        <v>205</v>
      </c>
      <c r="H162" s="29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54"/>
      <c r="X162" s="75">
        <v>2639.87191</v>
      </c>
      <c r="Y162" s="69">
        <f>X162/G162*100</f>
        <v>1287.742395121951</v>
      </c>
    </row>
    <row r="163" spans="1:25" ht="32.25" outlineLevel="5" thickBot="1">
      <c r="A163" s="5" t="s">
        <v>219</v>
      </c>
      <c r="B163" s="22">
        <v>951</v>
      </c>
      <c r="C163" s="6" t="s">
        <v>20</v>
      </c>
      <c r="D163" s="6" t="s">
        <v>245</v>
      </c>
      <c r="E163" s="6" t="s">
        <v>213</v>
      </c>
      <c r="F163" s="6"/>
      <c r="G163" s="39">
        <f>G164</f>
        <v>105</v>
      </c>
      <c r="H163" s="65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85"/>
      <c r="Y163" s="69"/>
    </row>
    <row r="164" spans="1:25" ht="32.25" outlineLevel="5" thickBot="1">
      <c r="A164" s="106" t="s">
        <v>221</v>
      </c>
      <c r="B164" s="110">
        <v>951</v>
      </c>
      <c r="C164" s="111" t="s">
        <v>20</v>
      </c>
      <c r="D164" s="111" t="s">
        <v>245</v>
      </c>
      <c r="E164" s="111" t="s">
        <v>215</v>
      </c>
      <c r="F164" s="111"/>
      <c r="G164" s="112">
        <v>105</v>
      </c>
      <c r="H164" s="65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85"/>
      <c r="Y164" s="69"/>
    </row>
    <row r="165" spans="1:25" ht="32.25" outlineLevel="5" thickBot="1">
      <c r="A165" s="5" t="s">
        <v>249</v>
      </c>
      <c r="B165" s="22">
        <v>951</v>
      </c>
      <c r="C165" s="6" t="s">
        <v>20</v>
      </c>
      <c r="D165" s="6" t="s">
        <v>245</v>
      </c>
      <c r="E165" s="6" t="s">
        <v>246</v>
      </c>
      <c r="F165" s="6"/>
      <c r="G165" s="39">
        <v>100</v>
      </c>
      <c r="H165" s="6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85"/>
      <c r="Y165" s="69"/>
    </row>
    <row r="166" spans="1:25" ht="32.25" outlineLevel="5" thickBot="1">
      <c r="A166" s="113" t="s">
        <v>280</v>
      </c>
      <c r="B166" s="108">
        <v>951</v>
      </c>
      <c r="C166" s="109" t="s">
        <v>20</v>
      </c>
      <c r="D166" s="109" t="s">
        <v>277</v>
      </c>
      <c r="E166" s="109" t="s">
        <v>5</v>
      </c>
      <c r="F166" s="109"/>
      <c r="G166" s="40">
        <f>G167</f>
        <v>70</v>
      </c>
      <c r="H166" s="6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85"/>
      <c r="Y166" s="69"/>
    </row>
    <row r="167" spans="1:25" ht="32.25" outlineLevel="5" thickBot="1">
      <c r="A167" s="5" t="s">
        <v>219</v>
      </c>
      <c r="B167" s="22">
        <v>951</v>
      </c>
      <c r="C167" s="6" t="s">
        <v>20</v>
      </c>
      <c r="D167" s="6" t="s">
        <v>277</v>
      </c>
      <c r="E167" s="6" t="s">
        <v>213</v>
      </c>
      <c r="F167" s="6"/>
      <c r="G167" s="39">
        <f>G168</f>
        <v>70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5" thickBot="1">
      <c r="A168" s="106" t="s">
        <v>221</v>
      </c>
      <c r="B168" s="110">
        <v>951</v>
      </c>
      <c r="C168" s="111" t="s">
        <v>20</v>
      </c>
      <c r="D168" s="111" t="s">
        <v>277</v>
      </c>
      <c r="E168" s="111" t="s">
        <v>215</v>
      </c>
      <c r="F168" s="111"/>
      <c r="G168" s="112">
        <v>70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48" outlineLevel="5" thickBot="1">
      <c r="A169" s="113" t="s">
        <v>250</v>
      </c>
      <c r="B169" s="108">
        <v>951</v>
      </c>
      <c r="C169" s="109" t="s">
        <v>20</v>
      </c>
      <c r="D169" s="109" t="s">
        <v>247</v>
      </c>
      <c r="E169" s="109" t="s">
        <v>5</v>
      </c>
      <c r="F169" s="109"/>
      <c r="G169" s="40">
        <f>G170</f>
        <v>4450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32.25" outlineLevel="5" thickBot="1">
      <c r="A170" s="5" t="s">
        <v>219</v>
      </c>
      <c r="B170" s="22">
        <v>951</v>
      </c>
      <c r="C170" s="6" t="s">
        <v>20</v>
      </c>
      <c r="D170" s="6" t="s">
        <v>247</v>
      </c>
      <c r="E170" s="6" t="s">
        <v>213</v>
      </c>
      <c r="F170" s="6"/>
      <c r="G170" s="39">
        <f>G171</f>
        <v>4450</v>
      </c>
      <c r="H170" s="6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85"/>
      <c r="Y170" s="69"/>
    </row>
    <row r="171" spans="1:25" ht="32.25" outlineLevel="5" thickBot="1">
      <c r="A171" s="106" t="s">
        <v>221</v>
      </c>
      <c r="B171" s="110">
        <v>951</v>
      </c>
      <c r="C171" s="111" t="s">
        <v>20</v>
      </c>
      <c r="D171" s="111" t="s">
        <v>247</v>
      </c>
      <c r="E171" s="111" t="s">
        <v>215</v>
      </c>
      <c r="F171" s="111"/>
      <c r="G171" s="112">
        <v>4450</v>
      </c>
      <c r="H171" s="6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85"/>
      <c r="Y171" s="69"/>
    </row>
    <row r="172" spans="1:25" ht="19.5" outlineLevel="6" thickBot="1">
      <c r="A172" s="32" t="s">
        <v>144</v>
      </c>
      <c r="B172" s="19">
        <v>951</v>
      </c>
      <c r="C172" s="14" t="s">
        <v>111</v>
      </c>
      <c r="D172" s="49" t="s">
        <v>6</v>
      </c>
      <c r="E172" s="14" t="s">
        <v>5</v>
      </c>
      <c r="F172" s="14"/>
      <c r="G172" s="33">
        <f>G173</f>
        <v>2230.7</v>
      </c>
      <c r="H172" s="33" t="e">
        <f>#REF!+H173</f>
        <v>#REF!</v>
      </c>
      <c r="I172" s="33" t="e">
        <f>#REF!+I173</f>
        <v>#REF!</v>
      </c>
      <c r="J172" s="33" t="e">
        <f>#REF!+J173</f>
        <v>#REF!</v>
      </c>
      <c r="K172" s="33" t="e">
        <f>#REF!+K173</f>
        <v>#REF!</v>
      </c>
      <c r="L172" s="33" t="e">
        <f>#REF!+L173</f>
        <v>#REF!</v>
      </c>
      <c r="M172" s="33" t="e">
        <f>#REF!+M173</f>
        <v>#REF!</v>
      </c>
      <c r="N172" s="33" t="e">
        <f>#REF!+N173</f>
        <v>#REF!</v>
      </c>
      <c r="O172" s="33" t="e">
        <f>#REF!+O173</f>
        <v>#REF!</v>
      </c>
      <c r="P172" s="33" t="e">
        <f>#REF!+P173</f>
        <v>#REF!</v>
      </c>
      <c r="Q172" s="33" t="e">
        <f>#REF!+Q173</f>
        <v>#REF!</v>
      </c>
      <c r="R172" s="33" t="e">
        <f>#REF!+R173</f>
        <v>#REF!</v>
      </c>
      <c r="S172" s="33" t="e">
        <f>#REF!+S173</f>
        <v>#REF!</v>
      </c>
      <c r="T172" s="33" t="e">
        <f>#REF!+T173</f>
        <v>#REF!</v>
      </c>
      <c r="U172" s="33" t="e">
        <f>#REF!+U173</f>
        <v>#REF!</v>
      </c>
      <c r="V172" s="33" t="e">
        <f>#REF!+V173</f>
        <v>#REF!</v>
      </c>
      <c r="W172" s="33" t="e">
        <f>#REF!+W173</f>
        <v>#REF!</v>
      </c>
      <c r="X172" s="83" t="e">
        <f>#REF!+X173</f>
        <v>#REF!</v>
      </c>
      <c r="Y172" s="69" t="e">
        <f>X172/G172*100</f>
        <v>#REF!</v>
      </c>
    </row>
    <row r="173" spans="1:25" ht="32.25" outlineLevel="3" thickBot="1">
      <c r="A173" s="34" t="s">
        <v>70</v>
      </c>
      <c r="B173" s="20">
        <v>951</v>
      </c>
      <c r="C173" s="9" t="s">
        <v>23</v>
      </c>
      <c r="D173" s="9" t="s">
        <v>6</v>
      </c>
      <c r="E173" s="9" t="s">
        <v>5</v>
      </c>
      <c r="F173" s="9"/>
      <c r="G173" s="35">
        <f>G174+G181</f>
        <v>2230.7</v>
      </c>
      <c r="H173" s="35">
        <f aca="true" t="shared" si="33" ref="H173:X173">H174+H181</f>
        <v>0</v>
      </c>
      <c r="I173" s="35">
        <f t="shared" si="33"/>
        <v>0</v>
      </c>
      <c r="J173" s="35">
        <f t="shared" si="33"/>
        <v>0</v>
      </c>
      <c r="K173" s="35">
        <f t="shared" si="33"/>
        <v>0</v>
      </c>
      <c r="L173" s="35">
        <f t="shared" si="33"/>
        <v>0</v>
      </c>
      <c r="M173" s="35">
        <f t="shared" si="33"/>
        <v>0</v>
      </c>
      <c r="N173" s="35">
        <f t="shared" si="33"/>
        <v>0</v>
      </c>
      <c r="O173" s="35">
        <f t="shared" si="33"/>
        <v>0</v>
      </c>
      <c r="P173" s="35">
        <f t="shared" si="33"/>
        <v>0</v>
      </c>
      <c r="Q173" s="35">
        <f t="shared" si="33"/>
        <v>0</v>
      </c>
      <c r="R173" s="35">
        <f t="shared" si="33"/>
        <v>0</v>
      </c>
      <c r="S173" s="35">
        <f t="shared" si="33"/>
        <v>0</v>
      </c>
      <c r="T173" s="35">
        <f t="shared" si="33"/>
        <v>0</v>
      </c>
      <c r="U173" s="35">
        <f t="shared" si="33"/>
        <v>0</v>
      </c>
      <c r="V173" s="35">
        <f t="shared" si="33"/>
        <v>0</v>
      </c>
      <c r="W173" s="35">
        <f t="shared" si="33"/>
        <v>0</v>
      </c>
      <c r="X173" s="76">
        <f t="shared" si="33"/>
        <v>5468.4002</v>
      </c>
      <c r="Y173" s="69">
        <f>X173/G173*100</f>
        <v>245.14278925897705</v>
      </c>
    </row>
    <row r="174" spans="1:25" ht="51" customHeight="1" outlineLevel="3" thickBot="1">
      <c r="A174" s="36" t="s">
        <v>135</v>
      </c>
      <c r="B174" s="21">
        <v>951</v>
      </c>
      <c r="C174" s="11" t="s">
        <v>23</v>
      </c>
      <c r="D174" s="11" t="s">
        <v>134</v>
      </c>
      <c r="E174" s="11" t="s">
        <v>5</v>
      </c>
      <c r="F174" s="11"/>
      <c r="G174" s="37">
        <f>G175+G178</f>
        <v>359</v>
      </c>
      <c r="H174" s="37">
        <f aca="true" t="shared" si="34" ref="H174:X174">H175</f>
        <v>0</v>
      </c>
      <c r="I174" s="37">
        <f t="shared" si="34"/>
        <v>0</v>
      </c>
      <c r="J174" s="37">
        <f t="shared" si="34"/>
        <v>0</v>
      </c>
      <c r="K174" s="37">
        <f t="shared" si="34"/>
        <v>0</v>
      </c>
      <c r="L174" s="37">
        <f t="shared" si="34"/>
        <v>0</v>
      </c>
      <c r="M174" s="37">
        <f t="shared" si="34"/>
        <v>0</v>
      </c>
      <c r="N174" s="37">
        <f t="shared" si="34"/>
        <v>0</v>
      </c>
      <c r="O174" s="37">
        <f t="shared" si="34"/>
        <v>0</v>
      </c>
      <c r="P174" s="37">
        <f t="shared" si="34"/>
        <v>0</v>
      </c>
      <c r="Q174" s="37">
        <f t="shared" si="34"/>
        <v>0</v>
      </c>
      <c r="R174" s="37">
        <f t="shared" si="34"/>
        <v>0</v>
      </c>
      <c r="S174" s="37">
        <f t="shared" si="34"/>
        <v>0</v>
      </c>
      <c r="T174" s="37">
        <f t="shared" si="34"/>
        <v>0</v>
      </c>
      <c r="U174" s="37">
        <f t="shared" si="34"/>
        <v>0</v>
      </c>
      <c r="V174" s="37">
        <f t="shared" si="34"/>
        <v>0</v>
      </c>
      <c r="W174" s="37">
        <f t="shared" si="34"/>
        <v>0</v>
      </c>
      <c r="X174" s="77">
        <f t="shared" si="34"/>
        <v>468.4002</v>
      </c>
      <c r="Y174" s="69">
        <f>X174/G174*100</f>
        <v>130.47359331476324</v>
      </c>
    </row>
    <row r="175" spans="1:25" ht="32.25" outlineLevel="5" thickBot="1">
      <c r="A175" s="5" t="s">
        <v>210</v>
      </c>
      <c r="B175" s="22">
        <v>951</v>
      </c>
      <c r="C175" s="6" t="s">
        <v>23</v>
      </c>
      <c r="D175" s="6" t="s">
        <v>134</v>
      </c>
      <c r="E175" s="6" t="s">
        <v>207</v>
      </c>
      <c r="F175" s="6"/>
      <c r="G175" s="39">
        <f>G176+G177</f>
        <v>315.03</v>
      </c>
      <c r="H175" s="2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54"/>
      <c r="X175" s="75">
        <v>468.4002</v>
      </c>
      <c r="Y175" s="69">
        <f>X175/G175*100</f>
        <v>148.68431577944958</v>
      </c>
    </row>
    <row r="176" spans="1:25" ht="16.5" outlineLevel="5" thickBot="1">
      <c r="A176" s="106" t="s">
        <v>211</v>
      </c>
      <c r="B176" s="110">
        <v>951</v>
      </c>
      <c r="C176" s="111" t="s">
        <v>23</v>
      </c>
      <c r="D176" s="111" t="s">
        <v>134</v>
      </c>
      <c r="E176" s="111" t="s">
        <v>208</v>
      </c>
      <c r="F176" s="111"/>
      <c r="G176" s="112">
        <v>313.03</v>
      </c>
      <c r="H176" s="65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85"/>
      <c r="Y176" s="69"/>
    </row>
    <row r="177" spans="1:25" ht="32.25" outlineLevel="5" thickBot="1">
      <c r="A177" s="106" t="s">
        <v>212</v>
      </c>
      <c r="B177" s="110">
        <v>951</v>
      </c>
      <c r="C177" s="111" t="s">
        <v>23</v>
      </c>
      <c r="D177" s="111" t="s">
        <v>134</v>
      </c>
      <c r="E177" s="111" t="s">
        <v>209</v>
      </c>
      <c r="F177" s="111"/>
      <c r="G177" s="112">
        <v>2</v>
      </c>
      <c r="H177" s="6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85"/>
      <c r="Y177" s="69"/>
    </row>
    <row r="178" spans="1:25" ht="32.25" outlineLevel="5" thickBot="1">
      <c r="A178" s="5" t="s">
        <v>219</v>
      </c>
      <c r="B178" s="22">
        <v>951</v>
      </c>
      <c r="C178" s="6" t="s">
        <v>23</v>
      </c>
      <c r="D178" s="6" t="s">
        <v>134</v>
      </c>
      <c r="E178" s="6" t="s">
        <v>213</v>
      </c>
      <c r="F178" s="6"/>
      <c r="G178" s="39">
        <f>G179+G180</f>
        <v>43.97</v>
      </c>
      <c r="H178" s="65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85"/>
      <c r="Y178" s="69"/>
    </row>
    <row r="179" spans="1:25" ht="32.25" outlineLevel="5" thickBot="1">
      <c r="A179" s="106" t="s">
        <v>220</v>
      </c>
      <c r="B179" s="110">
        <v>951</v>
      </c>
      <c r="C179" s="111" t="s">
        <v>23</v>
      </c>
      <c r="D179" s="111" t="s">
        <v>134</v>
      </c>
      <c r="E179" s="111" t="s">
        <v>214</v>
      </c>
      <c r="F179" s="111"/>
      <c r="G179" s="112">
        <v>31.12</v>
      </c>
      <c r="H179" s="65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85"/>
      <c r="Y179" s="69"/>
    </row>
    <row r="180" spans="1:25" ht="32.25" outlineLevel="5" thickBot="1">
      <c r="A180" s="106" t="s">
        <v>221</v>
      </c>
      <c r="B180" s="110">
        <v>951</v>
      </c>
      <c r="C180" s="111" t="s">
        <v>23</v>
      </c>
      <c r="D180" s="111" t="s">
        <v>134</v>
      </c>
      <c r="E180" s="111" t="s">
        <v>215</v>
      </c>
      <c r="F180" s="111"/>
      <c r="G180" s="112">
        <v>12.85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5"/>
      <c r="Y180" s="69"/>
    </row>
    <row r="181" spans="1:25" ht="16.5" outlineLevel="4" thickBot="1">
      <c r="A181" s="36" t="s">
        <v>71</v>
      </c>
      <c r="B181" s="21">
        <v>951</v>
      </c>
      <c r="C181" s="11" t="s">
        <v>23</v>
      </c>
      <c r="D181" s="11" t="s">
        <v>24</v>
      </c>
      <c r="E181" s="11" t="s">
        <v>5</v>
      </c>
      <c r="F181" s="11"/>
      <c r="G181" s="37">
        <f>G182+G184</f>
        <v>1871.7</v>
      </c>
      <c r="H181" s="37">
        <f aca="true" t="shared" si="35" ref="H181:X181">H182+H183</f>
        <v>0</v>
      </c>
      <c r="I181" s="37">
        <f t="shared" si="35"/>
        <v>0</v>
      </c>
      <c r="J181" s="37">
        <f t="shared" si="35"/>
        <v>0</v>
      </c>
      <c r="K181" s="37">
        <f t="shared" si="35"/>
        <v>0</v>
      </c>
      <c r="L181" s="37">
        <f t="shared" si="35"/>
        <v>0</v>
      </c>
      <c r="M181" s="37">
        <f t="shared" si="35"/>
        <v>0</v>
      </c>
      <c r="N181" s="37">
        <f t="shared" si="35"/>
        <v>0</v>
      </c>
      <c r="O181" s="37">
        <f t="shared" si="35"/>
        <v>0</v>
      </c>
      <c r="P181" s="37">
        <f t="shared" si="35"/>
        <v>0</v>
      </c>
      <c r="Q181" s="37">
        <f t="shared" si="35"/>
        <v>0</v>
      </c>
      <c r="R181" s="37">
        <f t="shared" si="35"/>
        <v>0</v>
      </c>
      <c r="S181" s="37">
        <f t="shared" si="35"/>
        <v>0</v>
      </c>
      <c r="T181" s="37">
        <f t="shared" si="35"/>
        <v>0</v>
      </c>
      <c r="U181" s="37">
        <f t="shared" si="35"/>
        <v>0</v>
      </c>
      <c r="V181" s="37">
        <f t="shared" si="35"/>
        <v>0</v>
      </c>
      <c r="W181" s="37">
        <f t="shared" si="35"/>
        <v>0</v>
      </c>
      <c r="X181" s="37">
        <f t="shared" si="35"/>
        <v>5000</v>
      </c>
      <c r="Y181" s="69">
        <f>X181/G181*100</f>
        <v>267.1368274830368</v>
      </c>
    </row>
    <row r="182" spans="1:25" ht="32.25" outlineLevel="5" thickBot="1">
      <c r="A182" s="113" t="s">
        <v>254</v>
      </c>
      <c r="B182" s="108">
        <v>951</v>
      </c>
      <c r="C182" s="109" t="s">
        <v>23</v>
      </c>
      <c r="D182" s="109" t="s">
        <v>251</v>
      </c>
      <c r="E182" s="109" t="s">
        <v>5</v>
      </c>
      <c r="F182" s="109"/>
      <c r="G182" s="40">
        <f>G183</f>
        <v>0</v>
      </c>
      <c r="H182" s="2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54"/>
      <c r="X182" s="75">
        <v>0</v>
      </c>
      <c r="Y182" s="69" t="e">
        <f>X182/G182*100</f>
        <v>#DIV/0!</v>
      </c>
    </row>
    <row r="183" spans="1:25" ht="16.5" outlineLevel="5" thickBot="1">
      <c r="A183" s="5" t="s">
        <v>255</v>
      </c>
      <c r="B183" s="22">
        <v>951</v>
      </c>
      <c r="C183" s="6" t="s">
        <v>23</v>
      </c>
      <c r="D183" s="6" t="s">
        <v>251</v>
      </c>
      <c r="E183" s="6" t="s">
        <v>253</v>
      </c>
      <c r="F183" s="6"/>
      <c r="G183" s="39">
        <v>0</v>
      </c>
      <c r="H183" s="29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54"/>
      <c r="X183" s="75">
        <v>5000</v>
      </c>
      <c r="Y183" s="69" t="e">
        <f>X183/G183*100</f>
        <v>#DIV/0!</v>
      </c>
    </row>
    <row r="184" spans="1:25" ht="48" outlineLevel="5" thickBot="1">
      <c r="A184" s="113" t="s">
        <v>256</v>
      </c>
      <c r="B184" s="108">
        <v>951</v>
      </c>
      <c r="C184" s="109" t="s">
        <v>23</v>
      </c>
      <c r="D184" s="109" t="s">
        <v>252</v>
      </c>
      <c r="E184" s="109" t="s">
        <v>5</v>
      </c>
      <c r="F184" s="109"/>
      <c r="G184" s="40">
        <f>G185</f>
        <v>1871.7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5"/>
      <c r="Y184" s="69"/>
    </row>
    <row r="185" spans="1:25" ht="16.5" outlineLevel="5" thickBot="1">
      <c r="A185" s="5" t="s">
        <v>255</v>
      </c>
      <c r="B185" s="22">
        <v>951</v>
      </c>
      <c r="C185" s="6" t="s">
        <v>23</v>
      </c>
      <c r="D185" s="6" t="s">
        <v>252</v>
      </c>
      <c r="E185" s="6" t="s">
        <v>253</v>
      </c>
      <c r="F185" s="6"/>
      <c r="G185" s="39">
        <v>1871.7</v>
      </c>
      <c r="H185" s="6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85"/>
      <c r="Y185" s="69"/>
    </row>
    <row r="186" spans="1:25" ht="19.5" outlineLevel="6" thickBot="1">
      <c r="A186" s="32" t="s">
        <v>110</v>
      </c>
      <c r="B186" s="19">
        <v>951</v>
      </c>
      <c r="C186" s="14" t="s">
        <v>109</v>
      </c>
      <c r="D186" s="14" t="s">
        <v>6</v>
      </c>
      <c r="E186" s="14" t="s">
        <v>5</v>
      </c>
      <c r="F186" s="14"/>
      <c r="G186" s="33">
        <f>G196+G201+G188</f>
        <v>11708.95</v>
      </c>
      <c r="H186" s="33">
        <f aca="true" t="shared" si="36" ref="H186:X186">H196+H201</f>
        <v>0</v>
      </c>
      <c r="I186" s="33">
        <f t="shared" si="36"/>
        <v>0</v>
      </c>
      <c r="J186" s="33">
        <f t="shared" si="36"/>
        <v>0</v>
      </c>
      <c r="K186" s="33">
        <f t="shared" si="36"/>
        <v>0</v>
      </c>
      <c r="L186" s="33">
        <f t="shared" si="36"/>
        <v>0</v>
      </c>
      <c r="M186" s="33">
        <f t="shared" si="36"/>
        <v>0</v>
      </c>
      <c r="N186" s="33">
        <f t="shared" si="36"/>
        <v>0</v>
      </c>
      <c r="O186" s="33">
        <f t="shared" si="36"/>
        <v>0</v>
      </c>
      <c r="P186" s="33">
        <f t="shared" si="36"/>
        <v>0</v>
      </c>
      <c r="Q186" s="33">
        <f t="shared" si="36"/>
        <v>0</v>
      </c>
      <c r="R186" s="33">
        <f t="shared" si="36"/>
        <v>0</v>
      </c>
      <c r="S186" s="33">
        <f t="shared" si="36"/>
        <v>0</v>
      </c>
      <c r="T186" s="33">
        <f t="shared" si="36"/>
        <v>0</v>
      </c>
      <c r="U186" s="33">
        <f t="shared" si="36"/>
        <v>0</v>
      </c>
      <c r="V186" s="33">
        <f t="shared" si="36"/>
        <v>0</v>
      </c>
      <c r="W186" s="33">
        <f t="shared" si="36"/>
        <v>0</v>
      </c>
      <c r="X186" s="83">
        <f t="shared" si="36"/>
        <v>1409.01825</v>
      </c>
      <c r="Y186" s="69">
        <f>X186/G186*100</f>
        <v>12.033685770286832</v>
      </c>
    </row>
    <row r="187" spans="1:25" s="148" customFormat="1" ht="20.25" outlineLevel="6" thickBot="1">
      <c r="A187" s="159" t="s">
        <v>71</v>
      </c>
      <c r="B187" s="160">
        <v>952</v>
      </c>
      <c r="C187" s="161" t="s">
        <v>109</v>
      </c>
      <c r="D187" s="161" t="s">
        <v>6</v>
      </c>
      <c r="E187" s="161" t="s">
        <v>5</v>
      </c>
      <c r="F187" s="161"/>
      <c r="G187" s="164">
        <f>G189+G197</f>
        <v>10254.75</v>
      </c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3"/>
      <c r="Y187" s="147"/>
    </row>
    <row r="188" spans="1:25" ht="19.5" outlineLevel="6" thickBot="1">
      <c r="A188" s="90" t="s">
        <v>191</v>
      </c>
      <c r="B188" s="20">
        <v>951</v>
      </c>
      <c r="C188" s="9" t="s">
        <v>41</v>
      </c>
      <c r="D188" s="9" t="s">
        <v>6</v>
      </c>
      <c r="E188" s="9" t="s">
        <v>5</v>
      </c>
      <c r="F188" s="91"/>
      <c r="G188" s="10">
        <f>G191</f>
        <v>10154.75</v>
      </c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83"/>
      <c r="Y188" s="69"/>
    </row>
    <row r="189" spans="1:25" ht="19.5" outlineLevel="6" thickBot="1">
      <c r="A189" s="13" t="s">
        <v>71</v>
      </c>
      <c r="B189" s="20">
        <v>952</v>
      </c>
      <c r="C189" s="9" t="s">
        <v>41</v>
      </c>
      <c r="D189" s="9" t="s">
        <v>6</v>
      </c>
      <c r="E189" s="9" t="s">
        <v>5</v>
      </c>
      <c r="F189" s="91"/>
      <c r="G189" s="10">
        <f>G191</f>
        <v>10154.75</v>
      </c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83"/>
      <c r="Y189" s="69"/>
    </row>
    <row r="190" spans="1:25" ht="32.25" outlineLevel="6" thickBot="1">
      <c r="A190" s="146" t="s">
        <v>309</v>
      </c>
      <c r="B190" s="20">
        <v>953</v>
      </c>
      <c r="C190" s="9" t="s">
        <v>41</v>
      </c>
      <c r="D190" s="9" t="s">
        <v>6</v>
      </c>
      <c r="E190" s="9" t="s">
        <v>5</v>
      </c>
      <c r="F190" s="91"/>
      <c r="G190" s="10">
        <f>G191</f>
        <v>10154.75</v>
      </c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83"/>
      <c r="Y190" s="69"/>
    </row>
    <row r="191" spans="1:25" ht="19.5" outlineLevel="6" thickBot="1">
      <c r="A191" s="90" t="s">
        <v>122</v>
      </c>
      <c r="B191" s="20">
        <v>951</v>
      </c>
      <c r="C191" s="9" t="s">
        <v>41</v>
      </c>
      <c r="D191" s="91" t="s">
        <v>6</v>
      </c>
      <c r="E191" s="9" t="s">
        <v>5</v>
      </c>
      <c r="F191" s="91"/>
      <c r="G191" s="10">
        <f>G194+G195</f>
        <v>10154.75</v>
      </c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83"/>
      <c r="Y191" s="69"/>
    </row>
    <row r="192" spans="1:25" ht="32.25" outlineLevel="6" thickBot="1">
      <c r="A192" s="114" t="s">
        <v>81</v>
      </c>
      <c r="B192" s="108">
        <v>951</v>
      </c>
      <c r="C192" s="109" t="s">
        <v>41</v>
      </c>
      <c r="D192" s="109" t="s">
        <v>6</v>
      </c>
      <c r="E192" s="109" t="s">
        <v>5</v>
      </c>
      <c r="F192" s="115"/>
      <c r="G192" s="16">
        <f>G194+G195</f>
        <v>10154.75</v>
      </c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83"/>
      <c r="Y192" s="69"/>
    </row>
    <row r="193" spans="1:25" ht="19.5" outlineLevel="6" thickBot="1">
      <c r="A193" s="5" t="s">
        <v>258</v>
      </c>
      <c r="B193" s="22">
        <v>951</v>
      </c>
      <c r="C193" s="6" t="s">
        <v>41</v>
      </c>
      <c r="D193" s="92" t="s">
        <v>6</v>
      </c>
      <c r="E193" s="6" t="s">
        <v>5</v>
      </c>
      <c r="F193" s="92"/>
      <c r="G193" s="7">
        <f>G194+G195</f>
        <v>10154.75</v>
      </c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83"/>
      <c r="Y193" s="69"/>
    </row>
    <row r="194" spans="1:25" ht="48" outlineLevel="6" thickBot="1">
      <c r="A194" s="116" t="s">
        <v>192</v>
      </c>
      <c r="B194" s="110">
        <v>951</v>
      </c>
      <c r="C194" s="111" t="s">
        <v>41</v>
      </c>
      <c r="D194" s="117" t="s">
        <v>43</v>
      </c>
      <c r="E194" s="111" t="s">
        <v>196</v>
      </c>
      <c r="F194" s="117"/>
      <c r="G194" s="118">
        <v>9385.86</v>
      </c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83"/>
      <c r="Y194" s="69"/>
    </row>
    <row r="195" spans="1:25" ht="19.5" outlineLevel="6" thickBot="1">
      <c r="A195" s="116" t="s">
        <v>193</v>
      </c>
      <c r="B195" s="110">
        <v>951</v>
      </c>
      <c r="C195" s="111" t="s">
        <v>41</v>
      </c>
      <c r="D195" s="117" t="s">
        <v>310</v>
      </c>
      <c r="E195" s="111" t="s">
        <v>195</v>
      </c>
      <c r="F195" s="117"/>
      <c r="G195" s="118">
        <v>768.89</v>
      </c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83"/>
      <c r="Y195" s="69"/>
    </row>
    <row r="196" spans="1:25" ht="32.25" outlineLevel="6" thickBot="1">
      <c r="A196" s="8" t="s">
        <v>149</v>
      </c>
      <c r="B196" s="20">
        <v>951</v>
      </c>
      <c r="C196" s="9" t="s">
        <v>148</v>
      </c>
      <c r="D196" s="9" t="s">
        <v>6</v>
      </c>
      <c r="E196" s="9" t="s">
        <v>5</v>
      </c>
      <c r="F196" s="9"/>
      <c r="G196" s="10">
        <f>G197</f>
        <v>100</v>
      </c>
      <c r="H196" s="10">
        <f aca="true" t="shared" si="37" ref="H196:X197">H197</f>
        <v>0</v>
      </c>
      <c r="I196" s="10">
        <f t="shared" si="37"/>
        <v>0</v>
      </c>
      <c r="J196" s="10">
        <f t="shared" si="37"/>
        <v>0</v>
      </c>
      <c r="K196" s="10">
        <f t="shared" si="37"/>
        <v>0</v>
      </c>
      <c r="L196" s="10">
        <f t="shared" si="37"/>
        <v>0</v>
      </c>
      <c r="M196" s="10">
        <f t="shared" si="37"/>
        <v>0</v>
      </c>
      <c r="N196" s="10">
        <f t="shared" si="37"/>
        <v>0</v>
      </c>
      <c r="O196" s="10">
        <f t="shared" si="37"/>
        <v>0</v>
      </c>
      <c r="P196" s="10">
        <f t="shared" si="37"/>
        <v>0</v>
      </c>
      <c r="Q196" s="10">
        <f t="shared" si="37"/>
        <v>0</v>
      </c>
      <c r="R196" s="10">
        <f t="shared" si="37"/>
        <v>0</v>
      </c>
      <c r="S196" s="10">
        <f t="shared" si="37"/>
        <v>0</v>
      </c>
      <c r="T196" s="10">
        <f t="shared" si="37"/>
        <v>0</v>
      </c>
      <c r="U196" s="10">
        <f t="shared" si="37"/>
        <v>0</v>
      </c>
      <c r="V196" s="10">
        <f t="shared" si="37"/>
        <v>0</v>
      </c>
      <c r="W196" s="10">
        <f t="shared" si="37"/>
        <v>0</v>
      </c>
      <c r="X196" s="76">
        <f t="shared" si="37"/>
        <v>0</v>
      </c>
      <c r="Y196" s="69">
        <f>X196/G196*100</f>
        <v>0</v>
      </c>
    </row>
    <row r="197" spans="1:25" ht="16.5" outlineLevel="6" thickBot="1">
      <c r="A197" s="13" t="s">
        <v>71</v>
      </c>
      <c r="B197" s="21">
        <v>951</v>
      </c>
      <c r="C197" s="11" t="s">
        <v>148</v>
      </c>
      <c r="D197" s="11" t="s">
        <v>24</v>
      </c>
      <c r="E197" s="11" t="s">
        <v>5</v>
      </c>
      <c r="F197" s="11"/>
      <c r="G197" s="12">
        <f>G198</f>
        <v>100</v>
      </c>
      <c r="H197" s="12">
        <f t="shared" si="37"/>
        <v>0</v>
      </c>
      <c r="I197" s="12">
        <f t="shared" si="37"/>
        <v>0</v>
      </c>
      <c r="J197" s="12">
        <f t="shared" si="37"/>
        <v>0</v>
      </c>
      <c r="K197" s="12">
        <f t="shared" si="37"/>
        <v>0</v>
      </c>
      <c r="L197" s="12">
        <f t="shared" si="37"/>
        <v>0</v>
      </c>
      <c r="M197" s="12">
        <f t="shared" si="37"/>
        <v>0</v>
      </c>
      <c r="N197" s="12">
        <f t="shared" si="37"/>
        <v>0</v>
      </c>
      <c r="O197" s="12">
        <f t="shared" si="37"/>
        <v>0</v>
      </c>
      <c r="P197" s="12">
        <f t="shared" si="37"/>
        <v>0</v>
      </c>
      <c r="Q197" s="12">
        <f t="shared" si="37"/>
        <v>0</v>
      </c>
      <c r="R197" s="12">
        <f t="shared" si="37"/>
        <v>0</v>
      </c>
      <c r="S197" s="12">
        <f t="shared" si="37"/>
        <v>0</v>
      </c>
      <c r="T197" s="12">
        <f t="shared" si="37"/>
        <v>0</v>
      </c>
      <c r="U197" s="12">
        <f t="shared" si="37"/>
        <v>0</v>
      </c>
      <c r="V197" s="12">
        <f t="shared" si="37"/>
        <v>0</v>
      </c>
      <c r="W197" s="12">
        <f t="shared" si="37"/>
        <v>0</v>
      </c>
      <c r="X197" s="77">
        <f t="shared" si="37"/>
        <v>0</v>
      </c>
      <c r="Y197" s="69">
        <f>X197/G197*100</f>
        <v>0</v>
      </c>
    </row>
    <row r="198" spans="1:25" ht="32.25" outlineLevel="6" thickBot="1">
      <c r="A198" s="113" t="s">
        <v>260</v>
      </c>
      <c r="B198" s="108">
        <v>951</v>
      </c>
      <c r="C198" s="109" t="s">
        <v>148</v>
      </c>
      <c r="D198" s="109" t="s">
        <v>259</v>
      </c>
      <c r="E198" s="109" t="s">
        <v>5</v>
      </c>
      <c r="F198" s="109"/>
      <c r="G198" s="16">
        <f>G199</f>
        <v>100</v>
      </c>
      <c r="H198" s="27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52"/>
      <c r="X198" s="75">
        <v>0</v>
      </c>
      <c r="Y198" s="69">
        <f>X198/G198*100</f>
        <v>0</v>
      </c>
    </row>
    <row r="199" spans="1:25" ht="32.25" outlineLevel="6" thickBot="1">
      <c r="A199" s="5" t="s">
        <v>219</v>
      </c>
      <c r="B199" s="22">
        <v>951</v>
      </c>
      <c r="C199" s="6" t="s">
        <v>148</v>
      </c>
      <c r="D199" s="6" t="s">
        <v>259</v>
      </c>
      <c r="E199" s="6" t="s">
        <v>213</v>
      </c>
      <c r="F199" s="6"/>
      <c r="G199" s="7">
        <f>G200</f>
        <v>100</v>
      </c>
      <c r="H199" s="89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85"/>
      <c r="Y199" s="69"/>
    </row>
    <row r="200" spans="1:25" ht="32.25" outlineLevel="6" thickBot="1">
      <c r="A200" s="106" t="s">
        <v>221</v>
      </c>
      <c r="B200" s="110">
        <v>951</v>
      </c>
      <c r="C200" s="111" t="s">
        <v>148</v>
      </c>
      <c r="D200" s="111" t="s">
        <v>259</v>
      </c>
      <c r="E200" s="111" t="s">
        <v>215</v>
      </c>
      <c r="F200" s="111"/>
      <c r="G200" s="118">
        <v>100</v>
      </c>
      <c r="H200" s="89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85"/>
      <c r="Y200" s="69"/>
    </row>
    <row r="201" spans="1:25" ht="16.5" outlineLevel="6" thickBot="1">
      <c r="A201" s="34" t="s">
        <v>72</v>
      </c>
      <c r="B201" s="20">
        <v>951</v>
      </c>
      <c r="C201" s="9" t="s">
        <v>25</v>
      </c>
      <c r="D201" s="9" t="s">
        <v>6</v>
      </c>
      <c r="E201" s="9" t="s">
        <v>5</v>
      </c>
      <c r="F201" s="9"/>
      <c r="G201" s="35">
        <f>G202</f>
        <v>1454.2</v>
      </c>
      <c r="H201" s="35">
        <f aca="true" t="shared" si="38" ref="H201:X203">H202</f>
        <v>0</v>
      </c>
      <c r="I201" s="35">
        <f t="shared" si="38"/>
        <v>0</v>
      </c>
      <c r="J201" s="35">
        <f t="shared" si="38"/>
        <v>0</v>
      </c>
      <c r="K201" s="35">
        <f t="shared" si="38"/>
        <v>0</v>
      </c>
      <c r="L201" s="35">
        <f t="shared" si="38"/>
        <v>0</v>
      </c>
      <c r="M201" s="35">
        <f t="shared" si="38"/>
        <v>0</v>
      </c>
      <c r="N201" s="35">
        <f t="shared" si="38"/>
        <v>0</v>
      </c>
      <c r="O201" s="35">
        <f t="shared" si="38"/>
        <v>0</v>
      </c>
      <c r="P201" s="35">
        <f t="shared" si="38"/>
        <v>0</v>
      </c>
      <c r="Q201" s="35">
        <f t="shared" si="38"/>
        <v>0</v>
      </c>
      <c r="R201" s="35">
        <f t="shared" si="38"/>
        <v>0</v>
      </c>
      <c r="S201" s="35">
        <f t="shared" si="38"/>
        <v>0</v>
      </c>
      <c r="T201" s="35">
        <f t="shared" si="38"/>
        <v>0</v>
      </c>
      <c r="U201" s="35">
        <f t="shared" si="38"/>
        <v>0</v>
      </c>
      <c r="V201" s="35">
        <f t="shared" si="38"/>
        <v>0</v>
      </c>
      <c r="W201" s="35">
        <f t="shared" si="38"/>
        <v>0</v>
      </c>
      <c r="X201" s="76">
        <f t="shared" si="38"/>
        <v>1409.01825</v>
      </c>
      <c r="Y201" s="69">
        <f>X201/G201*100</f>
        <v>96.89301677898501</v>
      </c>
    </row>
    <row r="202" spans="1:25" ht="63.75" outlineLevel="6" thickBot="1">
      <c r="A202" s="36" t="s">
        <v>85</v>
      </c>
      <c r="B202" s="21">
        <v>951</v>
      </c>
      <c r="C202" s="11" t="s">
        <v>25</v>
      </c>
      <c r="D202" s="11" t="s">
        <v>86</v>
      </c>
      <c r="E202" s="11" t="s">
        <v>5</v>
      </c>
      <c r="F202" s="11"/>
      <c r="G202" s="37">
        <f>G203</f>
        <v>1454.2</v>
      </c>
      <c r="H202" s="37">
        <f t="shared" si="38"/>
        <v>0</v>
      </c>
      <c r="I202" s="37">
        <f t="shared" si="38"/>
        <v>0</v>
      </c>
      <c r="J202" s="37">
        <f t="shared" si="38"/>
        <v>0</v>
      </c>
      <c r="K202" s="37">
        <f t="shared" si="38"/>
        <v>0</v>
      </c>
      <c r="L202" s="37">
        <f t="shared" si="38"/>
        <v>0</v>
      </c>
      <c r="M202" s="37">
        <f t="shared" si="38"/>
        <v>0</v>
      </c>
      <c r="N202" s="37">
        <f t="shared" si="38"/>
        <v>0</v>
      </c>
      <c r="O202" s="37">
        <f t="shared" si="38"/>
        <v>0</v>
      </c>
      <c r="P202" s="37">
        <f t="shared" si="38"/>
        <v>0</v>
      </c>
      <c r="Q202" s="37">
        <f t="shared" si="38"/>
        <v>0</v>
      </c>
      <c r="R202" s="37">
        <f t="shared" si="38"/>
        <v>0</v>
      </c>
      <c r="S202" s="37">
        <f t="shared" si="38"/>
        <v>0</v>
      </c>
      <c r="T202" s="37">
        <f t="shared" si="38"/>
        <v>0</v>
      </c>
      <c r="U202" s="37">
        <f t="shared" si="38"/>
        <v>0</v>
      </c>
      <c r="V202" s="37">
        <f t="shared" si="38"/>
        <v>0</v>
      </c>
      <c r="W202" s="37">
        <f t="shared" si="38"/>
        <v>0</v>
      </c>
      <c r="X202" s="77">
        <f t="shared" si="38"/>
        <v>1409.01825</v>
      </c>
      <c r="Y202" s="69">
        <f>X202/G202*100</f>
        <v>96.89301677898501</v>
      </c>
    </row>
    <row r="203" spans="1:25" ht="16.5" outlineLevel="6" thickBot="1">
      <c r="A203" s="107" t="s">
        <v>53</v>
      </c>
      <c r="B203" s="108">
        <v>951</v>
      </c>
      <c r="C203" s="109" t="s">
        <v>25</v>
      </c>
      <c r="D203" s="109" t="s">
        <v>10</v>
      </c>
      <c r="E203" s="109" t="s">
        <v>5</v>
      </c>
      <c r="F203" s="109"/>
      <c r="G203" s="40">
        <f>G204+G207</f>
        <v>1454.2</v>
      </c>
      <c r="H203" s="39">
        <f t="shared" si="38"/>
        <v>0</v>
      </c>
      <c r="I203" s="39">
        <f t="shared" si="38"/>
        <v>0</v>
      </c>
      <c r="J203" s="39">
        <f t="shared" si="38"/>
        <v>0</v>
      </c>
      <c r="K203" s="39">
        <f t="shared" si="38"/>
        <v>0</v>
      </c>
      <c r="L203" s="39">
        <f t="shared" si="38"/>
        <v>0</v>
      </c>
      <c r="M203" s="39">
        <f t="shared" si="38"/>
        <v>0</v>
      </c>
      <c r="N203" s="39">
        <f t="shared" si="38"/>
        <v>0</v>
      </c>
      <c r="O203" s="39">
        <f t="shared" si="38"/>
        <v>0</v>
      </c>
      <c r="P203" s="39">
        <f t="shared" si="38"/>
        <v>0</v>
      </c>
      <c r="Q203" s="39">
        <f t="shared" si="38"/>
        <v>0</v>
      </c>
      <c r="R203" s="39">
        <f t="shared" si="38"/>
        <v>0</v>
      </c>
      <c r="S203" s="39">
        <f t="shared" si="38"/>
        <v>0</v>
      </c>
      <c r="T203" s="39">
        <f t="shared" si="38"/>
        <v>0</v>
      </c>
      <c r="U203" s="39">
        <f t="shared" si="38"/>
        <v>0</v>
      </c>
      <c r="V203" s="39">
        <f t="shared" si="38"/>
        <v>0</v>
      </c>
      <c r="W203" s="39">
        <f t="shared" si="38"/>
        <v>0</v>
      </c>
      <c r="X203" s="78">
        <f t="shared" si="38"/>
        <v>1409.01825</v>
      </c>
      <c r="Y203" s="69">
        <f>X203/G203*100</f>
        <v>96.89301677898501</v>
      </c>
    </row>
    <row r="204" spans="1:25" ht="32.25" outlineLevel="6" thickBot="1">
      <c r="A204" s="5" t="s">
        <v>210</v>
      </c>
      <c r="B204" s="22">
        <v>951</v>
      </c>
      <c r="C204" s="6" t="s">
        <v>25</v>
      </c>
      <c r="D204" s="6" t="s">
        <v>10</v>
      </c>
      <c r="E204" s="6" t="s">
        <v>207</v>
      </c>
      <c r="F204" s="6"/>
      <c r="G204" s="39">
        <f>G205+G206</f>
        <v>1438.4</v>
      </c>
      <c r="H204" s="27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52"/>
      <c r="X204" s="75">
        <v>1409.01825</v>
      </c>
      <c r="Y204" s="69">
        <f>X204/G204*100</f>
        <v>97.95733106229143</v>
      </c>
    </row>
    <row r="205" spans="1:25" ht="19.5" outlineLevel="6" thickBot="1">
      <c r="A205" s="106" t="s">
        <v>211</v>
      </c>
      <c r="B205" s="110">
        <v>951</v>
      </c>
      <c r="C205" s="111" t="s">
        <v>25</v>
      </c>
      <c r="D205" s="111" t="s">
        <v>10</v>
      </c>
      <c r="E205" s="111" t="s">
        <v>208</v>
      </c>
      <c r="F205" s="111"/>
      <c r="G205" s="112">
        <v>1437.2</v>
      </c>
      <c r="H205" s="89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85"/>
      <c r="Y205" s="69"/>
    </row>
    <row r="206" spans="1:25" ht="32.25" outlineLevel="6" thickBot="1">
      <c r="A206" s="106" t="s">
        <v>212</v>
      </c>
      <c r="B206" s="110">
        <v>951</v>
      </c>
      <c r="C206" s="111" t="s">
        <v>25</v>
      </c>
      <c r="D206" s="111" t="s">
        <v>10</v>
      </c>
      <c r="E206" s="111" t="s">
        <v>209</v>
      </c>
      <c r="F206" s="111"/>
      <c r="G206" s="112">
        <v>1.2</v>
      </c>
      <c r="H206" s="89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85"/>
      <c r="Y206" s="69"/>
    </row>
    <row r="207" spans="1:25" ht="32.25" outlineLevel="6" thickBot="1">
      <c r="A207" s="5" t="s">
        <v>219</v>
      </c>
      <c r="B207" s="22">
        <v>951</v>
      </c>
      <c r="C207" s="6" t="s">
        <v>25</v>
      </c>
      <c r="D207" s="6" t="s">
        <v>10</v>
      </c>
      <c r="E207" s="6" t="s">
        <v>213</v>
      </c>
      <c r="F207" s="6"/>
      <c r="G207" s="39">
        <f>G208</f>
        <v>15.8</v>
      </c>
      <c r="H207" s="89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85"/>
      <c r="Y207" s="69"/>
    </row>
    <row r="208" spans="1:25" ht="32.25" outlineLevel="6" thickBot="1">
      <c r="A208" s="106" t="s">
        <v>221</v>
      </c>
      <c r="B208" s="110">
        <v>951</v>
      </c>
      <c r="C208" s="111" t="s">
        <v>25</v>
      </c>
      <c r="D208" s="111" t="s">
        <v>10</v>
      </c>
      <c r="E208" s="111" t="s">
        <v>215</v>
      </c>
      <c r="F208" s="111"/>
      <c r="G208" s="112">
        <v>15.8</v>
      </c>
      <c r="H208" s="89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85"/>
      <c r="Y208" s="69"/>
    </row>
    <row r="209" spans="1:25" ht="19.5" outlineLevel="6" thickBot="1">
      <c r="A209" s="32" t="s">
        <v>155</v>
      </c>
      <c r="B209" s="19">
        <v>951</v>
      </c>
      <c r="C209" s="14" t="s">
        <v>108</v>
      </c>
      <c r="D209" s="14" t="s">
        <v>6</v>
      </c>
      <c r="E209" s="14" t="s">
        <v>5</v>
      </c>
      <c r="F209" s="14"/>
      <c r="G209" s="33">
        <f aca="true" t="shared" si="39" ref="G209:X209">G210</f>
        <v>16348.43</v>
      </c>
      <c r="H209" s="33">
        <f t="shared" si="39"/>
        <v>0</v>
      </c>
      <c r="I209" s="33">
        <f t="shared" si="39"/>
        <v>0</v>
      </c>
      <c r="J209" s="33">
        <f t="shared" si="39"/>
        <v>0</v>
      </c>
      <c r="K209" s="33">
        <f t="shared" si="39"/>
        <v>0</v>
      </c>
      <c r="L209" s="33">
        <f t="shared" si="39"/>
        <v>0</v>
      </c>
      <c r="M209" s="33">
        <f t="shared" si="39"/>
        <v>0</v>
      </c>
      <c r="N209" s="33">
        <f t="shared" si="39"/>
        <v>0</v>
      </c>
      <c r="O209" s="33">
        <f t="shared" si="39"/>
        <v>0</v>
      </c>
      <c r="P209" s="33">
        <f t="shared" si="39"/>
        <v>0</v>
      </c>
      <c r="Q209" s="33">
        <f t="shared" si="39"/>
        <v>0</v>
      </c>
      <c r="R209" s="33">
        <f t="shared" si="39"/>
        <v>0</v>
      </c>
      <c r="S209" s="33">
        <f t="shared" si="39"/>
        <v>0</v>
      </c>
      <c r="T209" s="33">
        <f t="shared" si="39"/>
        <v>0</v>
      </c>
      <c r="U209" s="33">
        <f t="shared" si="39"/>
        <v>0</v>
      </c>
      <c r="V209" s="33">
        <f t="shared" si="39"/>
        <v>0</v>
      </c>
      <c r="W209" s="33">
        <f t="shared" si="39"/>
        <v>0</v>
      </c>
      <c r="X209" s="83">
        <f t="shared" si="39"/>
        <v>669.14176</v>
      </c>
      <c r="Y209" s="69">
        <f>X209/G209*100</f>
        <v>4.093003181345242</v>
      </c>
    </row>
    <row r="210" spans="1:25" ht="16.5" outlineLevel="6" thickBot="1">
      <c r="A210" s="95" t="s">
        <v>73</v>
      </c>
      <c r="B210" s="20">
        <v>951</v>
      </c>
      <c r="C210" s="9" t="s">
        <v>26</v>
      </c>
      <c r="D210" s="9" t="s">
        <v>6</v>
      </c>
      <c r="E210" s="9" t="s">
        <v>5</v>
      </c>
      <c r="F210" s="9"/>
      <c r="G210" s="10">
        <f>G224+G214+G219</f>
        <v>16348.43</v>
      </c>
      <c r="H210" s="10">
        <f aca="true" t="shared" si="40" ref="H210:X210">H224</f>
        <v>0</v>
      </c>
      <c r="I210" s="10">
        <f t="shared" si="40"/>
        <v>0</v>
      </c>
      <c r="J210" s="10">
        <f t="shared" si="40"/>
        <v>0</v>
      </c>
      <c r="K210" s="10">
        <f t="shared" si="40"/>
        <v>0</v>
      </c>
      <c r="L210" s="10">
        <f t="shared" si="40"/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  <c r="T210" s="10">
        <f t="shared" si="40"/>
        <v>0</v>
      </c>
      <c r="U210" s="10">
        <f t="shared" si="40"/>
        <v>0</v>
      </c>
      <c r="V210" s="10">
        <f t="shared" si="40"/>
        <v>0</v>
      </c>
      <c r="W210" s="10">
        <f t="shared" si="40"/>
        <v>0</v>
      </c>
      <c r="X210" s="76">
        <f t="shared" si="40"/>
        <v>669.14176</v>
      </c>
      <c r="Y210" s="69">
        <f>X210/G210*100</f>
        <v>4.093003181345242</v>
      </c>
    </row>
    <row r="211" spans="1:25" s="148" customFormat="1" ht="16.5" outlineLevel="6" thickBot="1">
      <c r="A211" s="13" t="s">
        <v>71</v>
      </c>
      <c r="B211" s="21">
        <v>951</v>
      </c>
      <c r="C211" s="11" t="s">
        <v>26</v>
      </c>
      <c r="D211" s="11" t="s">
        <v>6</v>
      </c>
      <c r="E211" s="11" t="s">
        <v>5</v>
      </c>
      <c r="F211" s="11"/>
      <c r="G211" s="12">
        <f>G224+G212</f>
        <v>16348.43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77"/>
      <c r="Y211" s="147"/>
    </row>
    <row r="212" spans="1:25" s="148" customFormat="1" ht="16.5" outlineLevel="6" thickBot="1">
      <c r="A212" s="13" t="s">
        <v>303</v>
      </c>
      <c r="B212" s="21">
        <v>951</v>
      </c>
      <c r="C212" s="11" t="s">
        <v>26</v>
      </c>
      <c r="D212" s="11" t="s">
        <v>6</v>
      </c>
      <c r="E212" s="11" t="s">
        <v>5</v>
      </c>
      <c r="F212" s="11"/>
      <c r="G212" s="12">
        <f>G213</f>
        <v>15248.43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77"/>
      <c r="Y212" s="147"/>
    </row>
    <row r="213" spans="1:25" s="148" customFormat="1" ht="32.25" outlineLevel="6" thickBot="1">
      <c r="A213" s="13" t="s">
        <v>304</v>
      </c>
      <c r="B213" s="21">
        <v>951</v>
      </c>
      <c r="C213" s="11" t="s">
        <v>26</v>
      </c>
      <c r="D213" s="11" t="s">
        <v>6</v>
      </c>
      <c r="E213" s="11" t="s">
        <v>5</v>
      </c>
      <c r="F213" s="11"/>
      <c r="G213" s="12">
        <f>G214+G219</f>
        <v>15248.43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77"/>
      <c r="Y213" s="147"/>
    </row>
    <row r="214" spans="1:25" ht="32.25" outlineLevel="6" thickBot="1">
      <c r="A214" s="8" t="s">
        <v>194</v>
      </c>
      <c r="B214" s="20">
        <v>951</v>
      </c>
      <c r="C214" s="9" t="s">
        <v>26</v>
      </c>
      <c r="D214" s="9" t="s">
        <v>6</v>
      </c>
      <c r="E214" s="9" t="s">
        <v>5</v>
      </c>
      <c r="F214" s="9"/>
      <c r="G214" s="10">
        <f>G215</f>
        <v>12310.29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76"/>
      <c r="Y214" s="69"/>
    </row>
    <row r="215" spans="1:25" ht="32.25" outlineLevel="6" thickBot="1">
      <c r="A215" s="113" t="s">
        <v>81</v>
      </c>
      <c r="B215" s="108">
        <v>951</v>
      </c>
      <c r="C215" s="109" t="s">
        <v>26</v>
      </c>
      <c r="D215" s="109" t="s">
        <v>6</v>
      </c>
      <c r="E215" s="109" t="s">
        <v>5</v>
      </c>
      <c r="F215" s="109"/>
      <c r="G215" s="16">
        <f>G216</f>
        <v>12310.29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76"/>
      <c r="Y215" s="69"/>
    </row>
    <row r="216" spans="1:25" ht="16.5" outlineLevel="6" thickBot="1">
      <c r="A216" s="5" t="s">
        <v>258</v>
      </c>
      <c r="B216" s="22">
        <v>951</v>
      </c>
      <c r="C216" s="6" t="s">
        <v>26</v>
      </c>
      <c r="D216" s="6" t="s">
        <v>6</v>
      </c>
      <c r="E216" s="6" t="s">
        <v>5</v>
      </c>
      <c r="F216" s="6"/>
      <c r="G216" s="7">
        <f>G217+G218</f>
        <v>12310.29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76"/>
      <c r="Y216" s="69"/>
    </row>
    <row r="217" spans="1:25" ht="66" customHeight="1" outlineLevel="6" thickBot="1">
      <c r="A217" s="119" t="s">
        <v>192</v>
      </c>
      <c r="B217" s="110">
        <v>951</v>
      </c>
      <c r="C217" s="111" t="s">
        <v>26</v>
      </c>
      <c r="D217" s="111" t="s">
        <v>37</v>
      </c>
      <c r="E217" s="111" t="s">
        <v>196</v>
      </c>
      <c r="F217" s="111"/>
      <c r="G217" s="118">
        <v>12167.29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76"/>
      <c r="Y217" s="69"/>
    </row>
    <row r="218" spans="1:25" ht="16.5" outlineLevel="6" thickBot="1">
      <c r="A218" s="116" t="s">
        <v>193</v>
      </c>
      <c r="B218" s="110">
        <v>951</v>
      </c>
      <c r="C218" s="111" t="s">
        <v>26</v>
      </c>
      <c r="D218" s="111" t="s">
        <v>311</v>
      </c>
      <c r="E218" s="111" t="s">
        <v>195</v>
      </c>
      <c r="F218" s="111"/>
      <c r="G218" s="118">
        <v>143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76"/>
      <c r="Y218" s="69"/>
    </row>
    <row r="219" spans="1:25" ht="16.5" outlineLevel="6" thickBot="1">
      <c r="A219" s="95" t="s">
        <v>123</v>
      </c>
      <c r="B219" s="20">
        <v>951</v>
      </c>
      <c r="C219" s="9" t="s">
        <v>26</v>
      </c>
      <c r="D219" s="9" t="s">
        <v>6</v>
      </c>
      <c r="E219" s="9" t="s">
        <v>5</v>
      </c>
      <c r="F219" s="9"/>
      <c r="G219" s="10">
        <f>G220</f>
        <v>2938.14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76"/>
      <c r="Y219" s="69"/>
    </row>
    <row r="220" spans="1:25" ht="32.25" outlineLevel="6" thickBot="1">
      <c r="A220" s="113" t="s">
        <v>81</v>
      </c>
      <c r="B220" s="108">
        <v>951</v>
      </c>
      <c r="C220" s="109" t="s">
        <v>26</v>
      </c>
      <c r="D220" s="109" t="s">
        <v>6</v>
      </c>
      <c r="E220" s="109" t="s">
        <v>5</v>
      </c>
      <c r="F220" s="109"/>
      <c r="G220" s="16">
        <f>G221</f>
        <v>2938.14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76"/>
      <c r="Y220" s="69"/>
    </row>
    <row r="221" spans="1:25" ht="16.5" outlineLevel="6" thickBot="1">
      <c r="A221" s="5" t="s">
        <v>258</v>
      </c>
      <c r="B221" s="22">
        <v>951</v>
      </c>
      <c r="C221" s="6" t="s">
        <v>26</v>
      </c>
      <c r="D221" s="6" t="s">
        <v>6</v>
      </c>
      <c r="E221" s="6" t="s">
        <v>5</v>
      </c>
      <c r="F221" s="6"/>
      <c r="G221" s="7">
        <f>G222+G223</f>
        <v>2938.14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76"/>
      <c r="Y221" s="69"/>
    </row>
    <row r="222" spans="1:25" ht="48" outlineLevel="6" thickBot="1">
      <c r="A222" s="119" t="s">
        <v>192</v>
      </c>
      <c r="B222" s="110">
        <v>951</v>
      </c>
      <c r="C222" s="111" t="s">
        <v>26</v>
      </c>
      <c r="D222" s="111" t="s">
        <v>38</v>
      </c>
      <c r="E222" s="111" t="s">
        <v>196</v>
      </c>
      <c r="F222" s="111"/>
      <c r="G222" s="118">
        <v>2738.14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76"/>
      <c r="Y222" s="69"/>
    </row>
    <row r="223" spans="1:25" ht="16.5" outlineLevel="6" thickBot="1">
      <c r="A223" s="116" t="s">
        <v>193</v>
      </c>
      <c r="B223" s="110">
        <v>951</v>
      </c>
      <c r="C223" s="111" t="s">
        <v>26</v>
      </c>
      <c r="D223" s="111" t="s">
        <v>311</v>
      </c>
      <c r="E223" s="111" t="s">
        <v>195</v>
      </c>
      <c r="F223" s="111"/>
      <c r="G223" s="118">
        <v>200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76"/>
      <c r="Y223" s="69"/>
    </row>
    <row r="224" spans="1:25" ht="16.5" outlineLevel="6" thickBot="1">
      <c r="A224" s="13" t="s">
        <v>71</v>
      </c>
      <c r="B224" s="21">
        <v>951</v>
      </c>
      <c r="C224" s="11" t="s">
        <v>26</v>
      </c>
      <c r="D224" s="11" t="s">
        <v>24</v>
      </c>
      <c r="E224" s="11" t="s">
        <v>5</v>
      </c>
      <c r="F224" s="11"/>
      <c r="G224" s="12">
        <f>G225+G228+G231+G234</f>
        <v>1100</v>
      </c>
      <c r="H224" s="12">
        <f aca="true" t="shared" si="41" ref="H224:X224">H225</f>
        <v>0</v>
      </c>
      <c r="I224" s="12">
        <f t="shared" si="41"/>
        <v>0</v>
      </c>
      <c r="J224" s="12">
        <f t="shared" si="41"/>
        <v>0</v>
      </c>
      <c r="K224" s="12">
        <f t="shared" si="41"/>
        <v>0</v>
      </c>
      <c r="L224" s="12">
        <f t="shared" si="41"/>
        <v>0</v>
      </c>
      <c r="M224" s="12">
        <f t="shared" si="41"/>
        <v>0</v>
      </c>
      <c r="N224" s="12">
        <f t="shared" si="41"/>
        <v>0</v>
      </c>
      <c r="O224" s="12">
        <f t="shared" si="41"/>
        <v>0</v>
      </c>
      <c r="P224" s="12">
        <f t="shared" si="41"/>
        <v>0</v>
      </c>
      <c r="Q224" s="12">
        <f t="shared" si="41"/>
        <v>0</v>
      </c>
      <c r="R224" s="12">
        <f t="shared" si="41"/>
        <v>0</v>
      </c>
      <c r="S224" s="12">
        <f t="shared" si="41"/>
        <v>0</v>
      </c>
      <c r="T224" s="12">
        <f t="shared" si="41"/>
        <v>0</v>
      </c>
      <c r="U224" s="12">
        <f t="shared" si="41"/>
        <v>0</v>
      </c>
      <c r="V224" s="12">
        <f t="shared" si="41"/>
        <v>0</v>
      </c>
      <c r="W224" s="12">
        <f t="shared" si="41"/>
        <v>0</v>
      </c>
      <c r="X224" s="77">
        <f t="shared" si="41"/>
        <v>669.14176</v>
      </c>
      <c r="Y224" s="69">
        <f>X224/G224*100</f>
        <v>60.83106909090908</v>
      </c>
    </row>
    <row r="225" spans="1:25" ht="32.25" outlineLevel="6" thickBot="1">
      <c r="A225" s="113" t="s">
        <v>262</v>
      </c>
      <c r="B225" s="108">
        <v>951</v>
      </c>
      <c r="C225" s="109" t="s">
        <v>26</v>
      </c>
      <c r="D225" s="109" t="s">
        <v>261</v>
      </c>
      <c r="E225" s="109" t="s">
        <v>5</v>
      </c>
      <c r="F225" s="109"/>
      <c r="G225" s="16">
        <f>G226</f>
        <v>350</v>
      </c>
      <c r="H225" s="27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52"/>
      <c r="X225" s="75">
        <v>669.14176</v>
      </c>
      <c r="Y225" s="69">
        <f>X225/G225*100</f>
        <v>191.18336</v>
      </c>
    </row>
    <row r="226" spans="1:25" ht="32.25" outlineLevel="6" thickBot="1">
      <c r="A226" s="5" t="s">
        <v>219</v>
      </c>
      <c r="B226" s="22">
        <v>951</v>
      </c>
      <c r="C226" s="6" t="s">
        <v>26</v>
      </c>
      <c r="D226" s="6" t="s">
        <v>261</v>
      </c>
      <c r="E226" s="6" t="s">
        <v>213</v>
      </c>
      <c r="F226" s="6"/>
      <c r="G226" s="7">
        <f>G227</f>
        <v>350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32.25" outlineLevel="6" thickBot="1">
      <c r="A227" s="106" t="s">
        <v>221</v>
      </c>
      <c r="B227" s="110">
        <v>951</v>
      </c>
      <c r="C227" s="111" t="s">
        <v>26</v>
      </c>
      <c r="D227" s="111" t="s">
        <v>261</v>
      </c>
      <c r="E227" s="111" t="s">
        <v>215</v>
      </c>
      <c r="F227" s="111"/>
      <c r="G227" s="118">
        <v>350</v>
      </c>
      <c r="H227" s="8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85"/>
      <c r="Y227" s="69"/>
    </row>
    <row r="228" spans="1:25" ht="19.5" outlineLevel="6" thickBot="1">
      <c r="A228" s="113" t="s">
        <v>263</v>
      </c>
      <c r="B228" s="108">
        <v>951</v>
      </c>
      <c r="C228" s="109" t="s">
        <v>26</v>
      </c>
      <c r="D228" s="109" t="s">
        <v>267</v>
      </c>
      <c r="E228" s="109" t="s">
        <v>5</v>
      </c>
      <c r="F228" s="109"/>
      <c r="G228" s="16">
        <f>G229</f>
        <v>300</v>
      </c>
      <c r="H228" s="8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85"/>
      <c r="Y228" s="69"/>
    </row>
    <row r="229" spans="1:25" ht="32.25" outlineLevel="6" thickBot="1">
      <c r="A229" s="5" t="s">
        <v>219</v>
      </c>
      <c r="B229" s="22">
        <v>951</v>
      </c>
      <c r="C229" s="6" t="s">
        <v>26</v>
      </c>
      <c r="D229" s="6" t="s">
        <v>267</v>
      </c>
      <c r="E229" s="6" t="s">
        <v>213</v>
      </c>
      <c r="F229" s="6"/>
      <c r="G229" s="7">
        <f>G230</f>
        <v>300</v>
      </c>
      <c r="H229" s="8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85"/>
      <c r="Y229" s="69"/>
    </row>
    <row r="230" spans="1:25" ht="32.25" outlineLevel="6" thickBot="1">
      <c r="A230" s="106" t="s">
        <v>221</v>
      </c>
      <c r="B230" s="110">
        <v>951</v>
      </c>
      <c r="C230" s="111" t="s">
        <v>26</v>
      </c>
      <c r="D230" s="111" t="s">
        <v>267</v>
      </c>
      <c r="E230" s="111" t="s">
        <v>215</v>
      </c>
      <c r="F230" s="111"/>
      <c r="G230" s="118">
        <v>300</v>
      </c>
      <c r="H230" s="8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5"/>
      <c r="Y230" s="69"/>
    </row>
    <row r="231" spans="1:25" ht="19.5" outlineLevel="6" thickBot="1">
      <c r="A231" s="113" t="s">
        <v>264</v>
      </c>
      <c r="B231" s="108">
        <v>951</v>
      </c>
      <c r="C231" s="109" t="s">
        <v>26</v>
      </c>
      <c r="D231" s="109" t="s">
        <v>268</v>
      </c>
      <c r="E231" s="109" t="s">
        <v>5</v>
      </c>
      <c r="F231" s="109"/>
      <c r="G231" s="16">
        <f>G232</f>
        <v>200</v>
      </c>
      <c r="H231" s="8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85"/>
      <c r="Y231" s="69"/>
    </row>
    <row r="232" spans="1:25" ht="32.25" outlineLevel="6" thickBot="1">
      <c r="A232" s="5" t="s">
        <v>219</v>
      </c>
      <c r="B232" s="22">
        <v>951</v>
      </c>
      <c r="C232" s="6" t="s">
        <v>26</v>
      </c>
      <c r="D232" s="6" t="s">
        <v>268</v>
      </c>
      <c r="E232" s="6" t="s">
        <v>213</v>
      </c>
      <c r="F232" s="6"/>
      <c r="G232" s="7">
        <f>G233</f>
        <v>200</v>
      </c>
      <c r="H232" s="8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85"/>
      <c r="Y232" s="69"/>
    </row>
    <row r="233" spans="1:25" ht="32.25" outlineLevel="6" thickBot="1">
      <c r="A233" s="106" t="s">
        <v>221</v>
      </c>
      <c r="B233" s="110">
        <v>951</v>
      </c>
      <c r="C233" s="111" t="s">
        <v>26</v>
      </c>
      <c r="D233" s="111" t="s">
        <v>268</v>
      </c>
      <c r="E233" s="111" t="s">
        <v>215</v>
      </c>
      <c r="F233" s="111"/>
      <c r="G233" s="118">
        <v>200</v>
      </c>
      <c r="H233" s="89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85"/>
      <c r="Y233" s="69"/>
    </row>
    <row r="234" spans="1:25" ht="19.5" outlineLevel="6" thickBot="1">
      <c r="A234" s="113" t="s">
        <v>265</v>
      </c>
      <c r="B234" s="108">
        <v>951</v>
      </c>
      <c r="C234" s="109" t="s">
        <v>26</v>
      </c>
      <c r="D234" s="109" t="s">
        <v>269</v>
      </c>
      <c r="E234" s="109" t="s">
        <v>5</v>
      </c>
      <c r="F234" s="109"/>
      <c r="G234" s="16">
        <f>G235</f>
        <v>250</v>
      </c>
      <c r="H234" s="89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85"/>
      <c r="Y234" s="69"/>
    </row>
    <row r="235" spans="1:25" ht="19.5" outlineLevel="6" thickBot="1">
      <c r="A235" s="113" t="s">
        <v>266</v>
      </c>
      <c r="B235" s="108">
        <v>951</v>
      </c>
      <c r="C235" s="109" t="s">
        <v>26</v>
      </c>
      <c r="D235" s="109" t="s">
        <v>270</v>
      </c>
      <c r="E235" s="109" t="s">
        <v>5</v>
      </c>
      <c r="F235" s="109"/>
      <c r="G235" s="16">
        <f>G236</f>
        <v>250</v>
      </c>
      <c r="H235" s="89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85"/>
      <c r="Y235" s="69"/>
    </row>
    <row r="236" spans="1:25" ht="32.25" outlineLevel="6" thickBot="1">
      <c r="A236" s="5" t="s">
        <v>219</v>
      </c>
      <c r="B236" s="22">
        <v>951</v>
      </c>
      <c r="C236" s="6" t="s">
        <v>26</v>
      </c>
      <c r="D236" s="6" t="s">
        <v>270</v>
      </c>
      <c r="E236" s="6" t="s">
        <v>213</v>
      </c>
      <c r="F236" s="6"/>
      <c r="G236" s="7">
        <f>G237</f>
        <v>250</v>
      </c>
      <c r="H236" s="8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85"/>
      <c r="Y236" s="69"/>
    </row>
    <row r="237" spans="1:25" ht="32.25" outlineLevel="6" thickBot="1">
      <c r="A237" s="106" t="s">
        <v>221</v>
      </c>
      <c r="B237" s="110">
        <v>951</v>
      </c>
      <c r="C237" s="111" t="s">
        <v>26</v>
      </c>
      <c r="D237" s="111" t="s">
        <v>270</v>
      </c>
      <c r="E237" s="111" t="s">
        <v>215</v>
      </c>
      <c r="F237" s="111"/>
      <c r="G237" s="118">
        <v>250</v>
      </c>
      <c r="H237" s="8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85"/>
      <c r="Y237" s="69"/>
    </row>
    <row r="238" spans="1:25" ht="19.5" outlineLevel="6" thickBot="1">
      <c r="A238" s="32" t="s">
        <v>107</v>
      </c>
      <c r="B238" s="19">
        <v>951</v>
      </c>
      <c r="C238" s="14" t="s">
        <v>106</v>
      </c>
      <c r="D238" s="14" t="s">
        <v>6</v>
      </c>
      <c r="E238" s="14" t="s">
        <v>5</v>
      </c>
      <c r="F238" s="14"/>
      <c r="G238" s="33">
        <f>G240+G245+G253</f>
        <v>1399.3</v>
      </c>
      <c r="H238" s="33">
        <f aca="true" t="shared" si="42" ref="H238:X238">H240+H245</f>
        <v>0</v>
      </c>
      <c r="I238" s="33">
        <f t="shared" si="42"/>
        <v>0</v>
      </c>
      <c r="J238" s="33">
        <f t="shared" si="42"/>
        <v>0</v>
      </c>
      <c r="K238" s="33">
        <f t="shared" si="42"/>
        <v>0</v>
      </c>
      <c r="L238" s="33">
        <f t="shared" si="42"/>
        <v>0</v>
      </c>
      <c r="M238" s="33">
        <f t="shared" si="42"/>
        <v>0</v>
      </c>
      <c r="N238" s="33">
        <f t="shared" si="42"/>
        <v>0</v>
      </c>
      <c r="O238" s="33">
        <f t="shared" si="42"/>
        <v>0</v>
      </c>
      <c r="P238" s="33">
        <f t="shared" si="42"/>
        <v>0</v>
      </c>
      <c r="Q238" s="33">
        <f t="shared" si="42"/>
        <v>0</v>
      </c>
      <c r="R238" s="33">
        <f t="shared" si="42"/>
        <v>0</v>
      </c>
      <c r="S238" s="33">
        <f t="shared" si="42"/>
        <v>0</v>
      </c>
      <c r="T238" s="33">
        <f t="shared" si="42"/>
        <v>0</v>
      </c>
      <c r="U238" s="33">
        <f t="shared" si="42"/>
        <v>0</v>
      </c>
      <c r="V238" s="33">
        <f t="shared" si="42"/>
        <v>0</v>
      </c>
      <c r="W238" s="33">
        <f t="shared" si="42"/>
        <v>0</v>
      </c>
      <c r="X238" s="83">
        <f t="shared" si="42"/>
        <v>241.07674</v>
      </c>
      <c r="Y238" s="69">
        <f>X238/G238*100</f>
        <v>17.228381333523906</v>
      </c>
    </row>
    <row r="239" spans="1:25" ht="19.5" outlineLevel="6" thickBot="1">
      <c r="A239" s="13" t="s">
        <v>71</v>
      </c>
      <c r="B239" s="20">
        <v>951</v>
      </c>
      <c r="C239" s="91" t="s">
        <v>106</v>
      </c>
      <c r="D239" s="91" t="s">
        <v>6</v>
      </c>
      <c r="E239" s="91" t="s">
        <v>5</v>
      </c>
      <c r="F239" s="91"/>
      <c r="G239" s="154">
        <f>G246+G254</f>
        <v>1212.2</v>
      </c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83"/>
      <c r="Y239" s="69"/>
    </row>
    <row r="240" spans="1:25" ht="16.5" outlineLevel="6" thickBot="1">
      <c r="A240" s="34" t="s">
        <v>77</v>
      </c>
      <c r="B240" s="20">
        <v>951</v>
      </c>
      <c r="C240" s="9" t="s">
        <v>29</v>
      </c>
      <c r="D240" s="9" t="s">
        <v>6</v>
      </c>
      <c r="E240" s="9" t="s">
        <v>5</v>
      </c>
      <c r="F240" s="9"/>
      <c r="G240" s="35">
        <f>G241</f>
        <v>187.1</v>
      </c>
      <c r="H240" s="35">
        <f aca="true" t="shared" si="43" ref="H240:X242">H241</f>
        <v>0</v>
      </c>
      <c r="I240" s="35">
        <f t="shared" si="43"/>
        <v>0</v>
      </c>
      <c r="J240" s="35">
        <f t="shared" si="43"/>
        <v>0</v>
      </c>
      <c r="K240" s="35">
        <f t="shared" si="43"/>
        <v>0</v>
      </c>
      <c r="L240" s="35">
        <f t="shared" si="43"/>
        <v>0</v>
      </c>
      <c r="M240" s="35">
        <f t="shared" si="43"/>
        <v>0</v>
      </c>
      <c r="N240" s="35">
        <f t="shared" si="43"/>
        <v>0</v>
      </c>
      <c r="O240" s="35">
        <f t="shared" si="43"/>
        <v>0</v>
      </c>
      <c r="P240" s="35">
        <f t="shared" si="43"/>
        <v>0</v>
      </c>
      <c r="Q240" s="35">
        <f t="shared" si="43"/>
        <v>0</v>
      </c>
      <c r="R240" s="35">
        <f t="shared" si="43"/>
        <v>0</v>
      </c>
      <c r="S240" s="35">
        <f t="shared" si="43"/>
        <v>0</v>
      </c>
      <c r="T240" s="35">
        <f t="shared" si="43"/>
        <v>0</v>
      </c>
      <c r="U240" s="35">
        <f t="shared" si="43"/>
        <v>0</v>
      </c>
      <c r="V240" s="35">
        <f t="shared" si="43"/>
        <v>0</v>
      </c>
      <c r="W240" s="35">
        <f t="shared" si="43"/>
        <v>0</v>
      </c>
      <c r="X240" s="76">
        <f t="shared" si="43"/>
        <v>178.07376</v>
      </c>
      <c r="Y240" s="69">
        <f>X240/G240*100</f>
        <v>95.17571352218064</v>
      </c>
    </row>
    <row r="241" spans="1:25" ht="32.25" outlineLevel="6" thickBot="1">
      <c r="A241" s="36" t="s">
        <v>103</v>
      </c>
      <c r="B241" s="21">
        <v>951</v>
      </c>
      <c r="C241" s="11" t="s">
        <v>29</v>
      </c>
      <c r="D241" s="11" t="s">
        <v>102</v>
      </c>
      <c r="E241" s="11" t="s">
        <v>5</v>
      </c>
      <c r="F241" s="11"/>
      <c r="G241" s="37">
        <f>G242</f>
        <v>187.1</v>
      </c>
      <c r="H241" s="37">
        <f t="shared" si="43"/>
        <v>0</v>
      </c>
      <c r="I241" s="37">
        <f t="shared" si="43"/>
        <v>0</v>
      </c>
      <c r="J241" s="37">
        <f t="shared" si="43"/>
        <v>0</v>
      </c>
      <c r="K241" s="37">
        <f t="shared" si="43"/>
        <v>0</v>
      </c>
      <c r="L241" s="37">
        <f t="shared" si="43"/>
        <v>0</v>
      </c>
      <c r="M241" s="37">
        <f t="shared" si="43"/>
        <v>0</v>
      </c>
      <c r="N241" s="37">
        <f t="shared" si="43"/>
        <v>0</v>
      </c>
      <c r="O241" s="37">
        <f t="shared" si="43"/>
        <v>0</v>
      </c>
      <c r="P241" s="37">
        <f t="shared" si="43"/>
        <v>0</v>
      </c>
      <c r="Q241" s="37">
        <f t="shared" si="43"/>
        <v>0</v>
      </c>
      <c r="R241" s="37">
        <f t="shared" si="43"/>
        <v>0</v>
      </c>
      <c r="S241" s="37">
        <f t="shared" si="43"/>
        <v>0</v>
      </c>
      <c r="T241" s="37">
        <f t="shared" si="43"/>
        <v>0</v>
      </c>
      <c r="U241" s="37">
        <f t="shared" si="43"/>
        <v>0</v>
      </c>
      <c r="V241" s="37">
        <f t="shared" si="43"/>
        <v>0</v>
      </c>
      <c r="W241" s="37">
        <f t="shared" si="43"/>
        <v>0</v>
      </c>
      <c r="X241" s="77">
        <f t="shared" si="43"/>
        <v>178.07376</v>
      </c>
      <c r="Y241" s="69">
        <f>X241/G241*100</f>
        <v>95.17571352218064</v>
      </c>
    </row>
    <row r="242" spans="1:25" ht="32.25" outlineLevel="6" thickBot="1">
      <c r="A242" s="107" t="s">
        <v>78</v>
      </c>
      <c r="B242" s="108">
        <v>951</v>
      </c>
      <c r="C242" s="109" t="s">
        <v>29</v>
      </c>
      <c r="D242" s="109" t="s">
        <v>30</v>
      </c>
      <c r="E242" s="109" t="s">
        <v>5</v>
      </c>
      <c r="F242" s="109"/>
      <c r="G242" s="40">
        <f>G243</f>
        <v>187.1</v>
      </c>
      <c r="H242" s="39">
        <f t="shared" si="43"/>
        <v>0</v>
      </c>
      <c r="I242" s="39">
        <f t="shared" si="43"/>
        <v>0</v>
      </c>
      <c r="J242" s="39">
        <f t="shared" si="43"/>
        <v>0</v>
      </c>
      <c r="K242" s="39">
        <f t="shared" si="43"/>
        <v>0</v>
      </c>
      <c r="L242" s="39">
        <f t="shared" si="43"/>
        <v>0</v>
      </c>
      <c r="M242" s="39">
        <f t="shared" si="43"/>
        <v>0</v>
      </c>
      <c r="N242" s="39">
        <f t="shared" si="43"/>
        <v>0</v>
      </c>
      <c r="O242" s="39">
        <f t="shared" si="43"/>
        <v>0</v>
      </c>
      <c r="P242" s="39">
        <f t="shared" si="43"/>
        <v>0</v>
      </c>
      <c r="Q242" s="39">
        <f t="shared" si="43"/>
        <v>0</v>
      </c>
      <c r="R242" s="39">
        <f t="shared" si="43"/>
        <v>0</v>
      </c>
      <c r="S242" s="39">
        <f t="shared" si="43"/>
        <v>0</v>
      </c>
      <c r="T242" s="39">
        <f t="shared" si="43"/>
        <v>0</v>
      </c>
      <c r="U242" s="39">
        <f t="shared" si="43"/>
        <v>0</v>
      </c>
      <c r="V242" s="39">
        <f t="shared" si="43"/>
        <v>0</v>
      </c>
      <c r="W242" s="39">
        <f t="shared" si="43"/>
        <v>0</v>
      </c>
      <c r="X242" s="78">
        <f t="shared" si="43"/>
        <v>178.07376</v>
      </c>
      <c r="Y242" s="69">
        <f>X242/G242*100</f>
        <v>95.17571352218064</v>
      </c>
    </row>
    <row r="243" spans="1:25" ht="32.25" outlineLevel="6" thickBot="1">
      <c r="A243" s="5" t="s">
        <v>273</v>
      </c>
      <c r="B243" s="22">
        <v>951</v>
      </c>
      <c r="C243" s="6" t="s">
        <v>29</v>
      </c>
      <c r="D243" s="6" t="s">
        <v>30</v>
      </c>
      <c r="E243" s="6" t="s">
        <v>271</v>
      </c>
      <c r="F243" s="6"/>
      <c r="G243" s="39">
        <f>G244</f>
        <v>187.1</v>
      </c>
      <c r="H243" s="27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52"/>
      <c r="X243" s="75">
        <v>178.07376</v>
      </c>
      <c r="Y243" s="69">
        <f>X243/G243*100</f>
        <v>95.17571352218064</v>
      </c>
    </row>
    <row r="244" spans="1:25" ht="32.25" outlineLevel="6" thickBot="1">
      <c r="A244" s="106" t="s">
        <v>274</v>
      </c>
      <c r="B244" s="110">
        <v>951</v>
      </c>
      <c r="C244" s="111" t="s">
        <v>29</v>
      </c>
      <c r="D244" s="111" t="s">
        <v>30</v>
      </c>
      <c r="E244" s="111" t="s">
        <v>272</v>
      </c>
      <c r="F244" s="111"/>
      <c r="G244" s="112">
        <v>187.1</v>
      </c>
      <c r="H244" s="8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85"/>
      <c r="Y244" s="69"/>
    </row>
    <row r="245" spans="1:25" ht="16.5" outlineLevel="6" thickBot="1">
      <c r="A245" s="34" t="s">
        <v>79</v>
      </c>
      <c r="B245" s="20">
        <v>951</v>
      </c>
      <c r="C245" s="9" t="s">
        <v>31</v>
      </c>
      <c r="D245" s="9" t="s">
        <v>6</v>
      </c>
      <c r="E245" s="9" t="s">
        <v>5</v>
      </c>
      <c r="F245" s="9"/>
      <c r="G245" s="35">
        <f>G246</f>
        <v>1112.2</v>
      </c>
      <c r="H245" s="35">
        <f aca="true" t="shared" si="44" ref="H245:X246">H246</f>
        <v>0</v>
      </c>
      <c r="I245" s="35">
        <f t="shared" si="44"/>
        <v>0</v>
      </c>
      <c r="J245" s="35">
        <f t="shared" si="44"/>
        <v>0</v>
      </c>
      <c r="K245" s="35">
        <f t="shared" si="44"/>
        <v>0</v>
      </c>
      <c r="L245" s="35">
        <f t="shared" si="44"/>
        <v>0</v>
      </c>
      <c r="M245" s="35">
        <f t="shared" si="44"/>
        <v>0</v>
      </c>
      <c r="N245" s="35">
        <f t="shared" si="44"/>
        <v>0</v>
      </c>
      <c r="O245" s="35">
        <f t="shared" si="44"/>
        <v>0</v>
      </c>
      <c r="P245" s="35">
        <f t="shared" si="44"/>
        <v>0</v>
      </c>
      <c r="Q245" s="35">
        <f t="shared" si="44"/>
        <v>0</v>
      </c>
      <c r="R245" s="35">
        <f t="shared" si="44"/>
        <v>0</v>
      </c>
      <c r="S245" s="35">
        <f t="shared" si="44"/>
        <v>0</v>
      </c>
      <c r="T245" s="35">
        <f t="shared" si="44"/>
        <v>0</v>
      </c>
      <c r="U245" s="35">
        <f t="shared" si="44"/>
        <v>0</v>
      </c>
      <c r="V245" s="35">
        <f t="shared" si="44"/>
        <v>0</v>
      </c>
      <c r="W245" s="35">
        <f t="shared" si="44"/>
        <v>0</v>
      </c>
      <c r="X245" s="76">
        <f t="shared" si="44"/>
        <v>63.00298</v>
      </c>
      <c r="Y245" s="69">
        <f>X245/G245*100</f>
        <v>5.664716777557993</v>
      </c>
    </row>
    <row r="246" spans="1:25" ht="16.5" outlineLevel="6" thickBot="1">
      <c r="A246" s="36" t="s">
        <v>71</v>
      </c>
      <c r="B246" s="21">
        <v>951</v>
      </c>
      <c r="C246" s="11" t="s">
        <v>31</v>
      </c>
      <c r="D246" s="11" t="s">
        <v>24</v>
      </c>
      <c r="E246" s="11" t="s">
        <v>5</v>
      </c>
      <c r="F246" s="11"/>
      <c r="G246" s="37">
        <f>G247+G250</f>
        <v>1112.2</v>
      </c>
      <c r="H246" s="37">
        <f t="shared" si="44"/>
        <v>0</v>
      </c>
      <c r="I246" s="37">
        <f t="shared" si="44"/>
        <v>0</v>
      </c>
      <c r="J246" s="37">
        <f t="shared" si="44"/>
        <v>0</v>
      </c>
      <c r="K246" s="37">
        <f t="shared" si="44"/>
        <v>0</v>
      </c>
      <c r="L246" s="37">
        <f t="shared" si="44"/>
        <v>0</v>
      </c>
      <c r="M246" s="37">
        <f t="shared" si="44"/>
        <v>0</v>
      </c>
      <c r="N246" s="37">
        <f t="shared" si="44"/>
        <v>0</v>
      </c>
      <c r="O246" s="37">
        <f t="shared" si="44"/>
        <v>0</v>
      </c>
      <c r="P246" s="37">
        <f t="shared" si="44"/>
        <v>0</v>
      </c>
      <c r="Q246" s="37">
        <f t="shared" si="44"/>
        <v>0</v>
      </c>
      <c r="R246" s="37">
        <f t="shared" si="44"/>
        <v>0</v>
      </c>
      <c r="S246" s="37">
        <f t="shared" si="44"/>
        <v>0</v>
      </c>
      <c r="T246" s="37">
        <f t="shared" si="44"/>
        <v>0</v>
      </c>
      <c r="U246" s="37">
        <f t="shared" si="44"/>
        <v>0</v>
      </c>
      <c r="V246" s="37">
        <f t="shared" si="44"/>
        <v>0</v>
      </c>
      <c r="W246" s="37">
        <f t="shared" si="44"/>
        <v>0</v>
      </c>
      <c r="X246" s="77">
        <f t="shared" si="44"/>
        <v>63.00298</v>
      </c>
      <c r="Y246" s="69">
        <f>X246/G246*100</f>
        <v>5.664716777557993</v>
      </c>
    </row>
    <row r="247" spans="1:25" ht="32.25" outlineLevel="6" thickBot="1">
      <c r="A247" s="113" t="s">
        <v>278</v>
      </c>
      <c r="B247" s="108">
        <v>951</v>
      </c>
      <c r="C247" s="109" t="s">
        <v>31</v>
      </c>
      <c r="D247" s="109" t="s">
        <v>275</v>
      </c>
      <c r="E247" s="109" t="s">
        <v>5</v>
      </c>
      <c r="F247" s="109"/>
      <c r="G247" s="40">
        <f>G248</f>
        <v>718.2</v>
      </c>
      <c r="H247" s="27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52"/>
      <c r="X247" s="75">
        <v>63.00298</v>
      </c>
      <c r="Y247" s="69">
        <f>X247/G247*100</f>
        <v>8.772344750765802</v>
      </c>
    </row>
    <row r="248" spans="1:25" ht="32.25" outlineLevel="6" thickBot="1">
      <c r="A248" s="5" t="s">
        <v>227</v>
      </c>
      <c r="B248" s="22">
        <v>951</v>
      </c>
      <c r="C248" s="6" t="s">
        <v>31</v>
      </c>
      <c r="D248" s="6" t="s">
        <v>275</v>
      </c>
      <c r="E248" s="6" t="s">
        <v>225</v>
      </c>
      <c r="F248" s="6"/>
      <c r="G248" s="39">
        <f>G249</f>
        <v>718.2</v>
      </c>
      <c r="H248" s="8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85"/>
      <c r="Y248" s="69"/>
    </row>
    <row r="249" spans="1:25" ht="19.5" outlineLevel="6" thickBot="1">
      <c r="A249" s="106" t="s">
        <v>279</v>
      </c>
      <c r="B249" s="110">
        <v>951</v>
      </c>
      <c r="C249" s="111" t="s">
        <v>31</v>
      </c>
      <c r="D249" s="111" t="s">
        <v>275</v>
      </c>
      <c r="E249" s="111" t="s">
        <v>276</v>
      </c>
      <c r="F249" s="111"/>
      <c r="G249" s="112">
        <v>718.2</v>
      </c>
      <c r="H249" s="8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85"/>
      <c r="Y249" s="69"/>
    </row>
    <row r="250" spans="1:25" ht="32.25" outlineLevel="6" thickBot="1">
      <c r="A250" s="113" t="s">
        <v>280</v>
      </c>
      <c r="B250" s="108">
        <v>951</v>
      </c>
      <c r="C250" s="109" t="s">
        <v>31</v>
      </c>
      <c r="D250" s="109" t="s">
        <v>277</v>
      </c>
      <c r="E250" s="109" t="s">
        <v>5</v>
      </c>
      <c r="F250" s="109"/>
      <c r="G250" s="40">
        <f>G251</f>
        <v>394</v>
      </c>
      <c r="H250" s="8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5"/>
      <c r="Y250" s="69"/>
    </row>
    <row r="251" spans="1:25" ht="32.25" outlineLevel="6" thickBot="1">
      <c r="A251" s="5" t="s">
        <v>227</v>
      </c>
      <c r="B251" s="22">
        <v>951</v>
      </c>
      <c r="C251" s="6" t="s">
        <v>31</v>
      </c>
      <c r="D251" s="6" t="s">
        <v>277</v>
      </c>
      <c r="E251" s="6" t="s">
        <v>225</v>
      </c>
      <c r="F251" s="6"/>
      <c r="G251" s="39">
        <f>G252</f>
        <v>394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9.5" outlineLevel="6" thickBot="1">
      <c r="A252" s="106" t="s">
        <v>279</v>
      </c>
      <c r="B252" s="110">
        <v>951</v>
      </c>
      <c r="C252" s="111" t="s">
        <v>31</v>
      </c>
      <c r="D252" s="111" t="s">
        <v>277</v>
      </c>
      <c r="E252" s="111" t="s">
        <v>276</v>
      </c>
      <c r="F252" s="111"/>
      <c r="G252" s="112">
        <v>394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19.5" outlineLevel="6" thickBot="1">
      <c r="A253" s="8" t="s">
        <v>317</v>
      </c>
      <c r="B253" s="20">
        <v>951</v>
      </c>
      <c r="C253" s="9" t="s">
        <v>319</v>
      </c>
      <c r="D253" s="9" t="s">
        <v>6</v>
      </c>
      <c r="E253" s="9" t="s">
        <v>5</v>
      </c>
      <c r="F253" s="111"/>
      <c r="G253" s="35">
        <f>G254</f>
        <v>100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19.5" outlineLevel="6" thickBot="1">
      <c r="A254" s="13" t="s">
        <v>71</v>
      </c>
      <c r="B254" s="20">
        <v>951</v>
      </c>
      <c r="C254" s="9" t="s">
        <v>319</v>
      </c>
      <c r="D254" s="9" t="s">
        <v>24</v>
      </c>
      <c r="E254" s="9" t="s">
        <v>5</v>
      </c>
      <c r="F254" s="111"/>
      <c r="G254" s="35">
        <f>G255</f>
        <v>100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32.25" outlineLevel="6" thickBot="1">
      <c r="A255" s="165" t="s">
        <v>318</v>
      </c>
      <c r="B255" s="108">
        <v>951</v>
      </c>
      <c r="C255" s="109" t="s">
        <v>319</v>
      </c>
      <c r="D255" s="109" t="s">
        <v>320</v>
      </c>
      <c r="E255" s="109" t="s">
        <v>5</v>
      </c>
      <c r="F255" s="111"/>
      <c r="G255" s="40">
        <f>G256</f>
        <v>100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32.25" outlineLevel="6" thickBot="1">
      <c r="A256" s="5" t="s">
        <v>219</v>
      </c>
      <c r="B256" s="22">
        <v>951</v>
      </c>
      <c r="C256" s="6" t="s">
        <v>321</v>
      </c>
      <c r="D256" s="6" t="s">
        <v>320</v>
      </c>
      <c r="E256" s="6" t="s">
        <v>213</v>
      </c>
      <c r="F256" s="111"/>
      <c r="G256" s="39">
        <f>G257</f>
        <v>100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106" t="s">
        <v>221</v>
      </c>
      <c r="B257" s="110">
        <v>951</v>
      </c>
      <c r="C257" s="111" t="s">
        <v>319</v>
      </c>
      <c r="D257" s="111" t="s">
        <v>320</v>
      </c>
      <c r="E257" s="111" t="s">
        <v>215</v>
      </c>
      <c r="F257" s="111"/>
      <c r="G257" s="112">
        <v>100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19.5" outlineLevel="6" thickBot="1">
      <c r="A258" s="32" t="s">
        <v>166</v>
      </c>
      <c r="B258" s="19">
        <v>951</v>
      </c>
      <c r="C258" s="14" t="s">
        <v>105</v>
      </c>
      <c r="D258" s="14" t="s">
        <v>6</v>
      </c>
      <c r="E258" s="14" t="s">
        <v>5</v>
      </c>
      <c r="F258" s="14"/>
      <c r="G258" s="33">
        <f>G260+G265</f>
        <v>1300</v>
      </c>
      <c r="H258" s="33">
        <f aca="true" t="shared" si="45" ref="H258:X258">H260+H265</f>
        <v>0</v>
      </c>
      <c r="I258" s="33">
        <f t="shared" si="45"/>
        <v>0</v>
      </c>
      <c r="J258" s="33">
        <f t="shared" si="45"/>
        <v>0</v>
      </c>
      <c r="K258" s="33">
        <f t="shared" si="45"/>
        <v>0</v>
      </c>
      <c r="L258" s="33">
        <f t="shared" si="45"/>
        <v>0</v>
      </c>
      <c r="M258" s="33">
        <f t="shared" si="45"/>
        <v>0</v>
      </c>
      <c r="N258" s="33">
        <f t="shared" si="45"/>
        <v>0</v>
      </c>
      <c r="O258" s="33">
        <f t="shared" si="45"/>
        <v>0</v>
      </c>
      <c r="P258" s="33">
        <f t="shared" si="45"/>
        <v>0</v>
      </c>
      <c r="Q258" s="33">
        <f t="shared" si="45"/>
        <v>0</v>
      </c>
      <c r="R258" s="33">
        <f t="shared" si="45"/>
        <v>0</v>
      </c>
      <c r="S258" s="33">
        <f t="shared" si="45"/>
        <v>0</v>
      </c>
      <c r="T258" s="33">
        <f t="shared" si="45"/>
        <v>0</v>
      </c>
      <c r="U258" s="33">
        <f t="shared" si="45"/>
        <v>0</v>
      </c>
      <c r="V258" s="33">
        <f t="shared" si="45"/>
        <v>0</v>
      </c>
      <c r="W258" s="33">
        <f t="shared" si="45"/>
        <v>0</v>
      </c>
      <c r="X258" s="83">
        <f t="shared" si="45"/>
        <v>499.74378</v>
      </c>
      <c r="Y258" s="69">
        <f>X258/G258*100</f>
        <v>38.44182923076923</v>
      </c>
    </row>
    <row r="259" spans="1:25" ht="19.5" outlineLevel="6" thickBot="1">
      <c r="A259" s="13" t="s">
        <v>71</v>
      </c>
      <c r="B259" s="20">
        <v>952</v>
      </c>
      <c r="C259" s="91" t="s">
        <v>105</v>
      </c>
      <c r="D259" s="91" t="s">
        <v>6</v>
      </c>
      <c r="E259" s="91" t="s">
        <v>5</v>
      </c>
      <c r="F259" s="91"/>
      <c r="G259" s="154">
        <f>G261+G269</f>
        <v>1300</v>
      </c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83"/>
      <c r="Y259" s="69"/>
    </row>
    <row r="260" spans="1:25" ht="16.5" outlineLevel="6" thickBot="1">
      <c r="A260" s="34" t="s">
        <v>172</v>
      </c>
      <c r="B260" s="20">
        <v>951</v>
      </c>
      <c r="C260" s="9" t="s">
        <v>171</v>
      </c>
      <c r="D260" s="9" t="s">
        <v>6</v>
      </c>
      <c r="E260" s="9" t="s">
        <v>5</v>
      </c>
      <c r="F260" s="9"/>
      <c r="G260" s="35">
        <f>G261</f>
        <v>500</v>
      </c>
      <c r="H260" s="35">
        <f aca="true" t="shared" si="46" ref="H260:X262">H261</f>
        <v>0</v>
      </c>
      <c r="I260" s="35">
        <f t="shared" si="46"/>
        <v>0</v>
      </c>
      <c r="J260" s="35">
        <f t="shared" si="46"/>
        <v>0</v>
      </c>
      <c r="K260" s="35">
        <f t="shared" si="46"/>
        <v>0</v>
      </c>
      <c r="L260" s="35">
        <f t="shared" si="46"/>
        <v>0</v>
      </c>
      <c r="M260" s="35">
        <f t="shared" si="46"/>
        <v>0</v>
      </c>
      <c r="N260" s="35">
        <f t="shared" si="46"/>
        <v>0</v>
      </c>
      <c r="O260" s="35">
        <f t="shared" si="46"/>
        <v>0</v>
      </c>
      <c r="P260" s="35">
        <f t="shared" si="46"/>
        <v>0</v>
      </c>
      <c r="Q260" s="35">
        <f t="shared" si="46"/>
        <v>0</v>
      </c>
      <c r="R260" s="35">
        <f t="shared" si="46"/>
        <v>0</v>
      </c>
      <c r="S260" s="35">
        <f t="shared" si="46"/>
        <v>0</v>
      </c>
      <c r="T260" s="35">
        <f t="shared" si="46"/>
        <v>0</v>
      </c>
      <c r="U260" s="35">
        <f t="shared" si="46"/>
        <v>0</v>
      </c>
      <c r="V260" s="35">
        <f t="shared" si="46"/>
        <v>0</v>
      </c>
      <c r="W260" s="35">
        <f t="shared" si="46"/>
        <v>0</v>
      </c>
      <c r="X260" s="76">
        <f t="shared" si="46"/>
        <v>499.74378</v>
      </c>
      <c r="Y260" s="69">
        <f>X260/G260*100</f>
        <v>99.948756</v>
      </c>
    </row>
    <row r="261" spans="1:25" ht="16.5" outlineLevel="6" thickBot="1">
      <c r="A261" s="13" t="s">
        <v>71</v>
      </c>
      <c r="B261" s="21">
        <v>951</v>
      </c>
      <c r="C261" s="11" t="s">
        <v>171</v>
      </c>
      <c r="D261" s="11" t="s">
        <v>24</v>
      </c>
      <c r="E261" s="11" t="s">
        <v>5</v>
      </c>
      <c r="F261" s="11"/>
      <c r="G261" s="37">
        <f>G262</f>
        <v>500</v>
      </c>
      <c r="H261" s="37">
        <f t="shared" si="46"/>
        <v>0</v>
      </c>
      <c r="I261" s="37">
        <f t="shared" si="46"/>
        <v>0</v>
      </c>
      <c r="J261" s="37">
        <f t="shared" si="46"/>
        <v>0</v>
      </c>
      <c r="K261" s="37">
        <f t="shared" si="46"/>
        <v>0</v>
      </c>
      <c r="L261" s="37">
        <f t="shared" si="46"/>
        <v>0</v>
      </c>
      <c r="M261" s="37">
        <f t="shared" si="46"/>
        <v>0</v>
      </c>
      <c r="N261" s="37">
        <f t="shared" si="46"/>
        <v>0</v>
      </c>
      <c r="O261" s="37">
        <f t="shared" si="46"/>
        <v>0</v>
      </c>
      <c r="P261" s="37">
        <f t="shared" si="46"/>
        <v>0</v>
      </c>
      <c r="Q261" s="37">
        <f t="shared" si="46"/>
        <v>0</v>
      </c>
      <c r="R261" s="37">
        <f t="shared" si="46"/>
        <v>0</v>
      </c>
      <c r="S261" s="37">
        <f t="shared" si="46"/>
        <v>0</v>
      </c>
      <c r="T261" s="37">
        <f t="shared" si="46"/>
        <v>0</v>
      </c>
      <c r="U261" s="37">
        <f t="shared" si="46"/>
        <v>0</v>
      </c>
      <c r="V261" s="37">
        <f t="shared" si="46"/>
        <v>0</v>
      </c>
      <c r="W261" s="37">
        <f t="shared" si="46"/>
        <v>0</v>
      </c>
      <c r="X261" s="77">
        <f t="shared" si="46"/>
        <v>499.74378</v>
      </c>
      <c r="Y261" s="69">
        <f>X261/G261*100</f>
        <v>99.948756</v>
      </c>
    </row>
    <row r="262" spans="1:25" ht="32.25" outlineLevel="6" thickBot="1">
      <c r="A262" s="120" t="s">
        <v>282</v>
      </c>
      <c r="B262" s="108">
        <v>951</v>
      </c>
      <c r="C262" s="109" t="s">
        <v>171</v>
      </c>
      <c r="D262" s="109" t="s">
        <v>281</v>
      </c>
      <c r="E262" s="109" t="s">
        <v>5</v>
      </c>
      <c r="F262" s="109"/>
      <c r="G262" s="40">
        <f>G263</f>
        <v>500</v>
      </c>
      <c r="H262" s="39">
        <f t="shared" si="46"/>
        <v>0</v>
      </c>
      <c r="I262" s="39">
        <f t="shared" si="46"/>
        <v>0</v>
      </c>
      <c r="J262" s="39">
        <f t="shared" si="46"/>
        <v>0</v>
      </c>
      <c r="K262" s="39">
        <f t="shared" si="46"/>
        <v>0</v>
      </c>
      <c r="L262" s="39">
        <f t="shared" si="46"/>
        <v>0</v>
      </c>
      <c r="M262" s="39">
        <f t="shared" si="46"/>
        <v>0</v>
      </c>
      <c r="N262" s="39">
        <f t="shared" si="46"/>
        <v>0</v>
      </c>
      <c r="O262" s="39">
        <f t="shared" si="46"/>
        <v>0</v>
      </c>
      <c r="P262" s="39">
        <f t="shared" si="46"/>
        <v>0</v>
      </c>
      <c r="Q262" s="39">
        <f t="shared" si="46"/>
        <v>0</v>
      </c>
      <c r="R262" s="39">
        <f t="shared" si="46"/>
        <v>0</v>
      </c>
      <c r="S262" s="39">
        <f t="shared" si="46"/>
        <v>0</v>
      </c>
      <c r="T262" s="39">
        <f t="shared" si="46"/>
        <v>0</v>
      </c>
      <c r="U262" s="39">
        <f t="shared" si="46"/>
        <v>0</v>
      </c>
      <c r="V262" s="39">
        <f t="shared" si="46"/>
        <v>0</v>
      </c>
      <c r="W262" s="39">
        <f t="shared" si="46"/>
        <v>0</v>
      </c>
      <c r="X262" s="78">
        <f t="shared" si="46"/>
        <v>499.74378</v>
      </c>
      <c r="Y262" s="69">
        <f>X262/G262*100</f>
        <v>99.948756</v>
      </c>
    </row>
    <row r="263" spans="1:25" ht="32.25" outlineLevel="6" thickBot="1">
      <c r="A263" s="5" t="s">
        <v>219</v>
      </c>
      <c r="B263" s="22">
        <v>951</v>
      </c>
      <c r="C263" s="6" t="s">
        <v>171</v>
      </c>
      <c r="D263" s="6" t="s">
        <v>281</v>
      </c>
      <c r="E263" s="6" t="s">
        <v>213</v>
      </c>
      <c r="F263" s="6"/>
      <c r="G263" s="39">
        <f>G264</f>
        <v>500</v>
      </c>
      <c r="H263" s="27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52"/>
      <c r="X263" s="75">
        <v>499.74378</v>
      </c>
      <c r="Y263" s="69">
        <f>X263/G263*100</f>
        <v>99.948756</v>
      </c>
    </row>
    <row r="264" spans="1:25" ht="32.25" outlineLevel="6" thickBot="1">
      <c r="A264" s="106" t="s">
        <v>221</v>
      </c>
      <c r="B264" s="110">
        <v>951</v>
      </c>
      <c r="C264" s="111" t="s">
        <v>171</v>
      </c>
      <c r="D264" s="111" t="s">
        <v>281</v>
      </c>
      <c r="E264" s="111" t="s">
        <v>215</v>
      </c>
      <c r="F264" s="111"/>
      <c r="G264" s="112">
        <v>500</v>
      </c>
      <c r="H264" s="8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85"/>
      <c r="Y264" s="69"/>
    </row>
    <row r="265" spans="1:25" ht="32.25" outlineLevel="6" thickBot="1">
      <c r="A265" s="34" t="s">
        <v>178</v>
      </c>
      <c r="B265" s="20">
        <v>951</v>
      </c>
      <c r="C265" s="9" t="s">
        <v>179</v>
      </c>
      <c r="D265" s="9" t="s">
        <v>6</v>
      </c>
      <c r="E265" s="9" t="s">
        <v>5</v>
      </c>
      <c r="F265" s="9"/>
      <c r="G265" s="35">
        <f>G266+G269</f>
        <v>800</v>
      </c>
      <c r="H265" s="35">
        <f aca="true" t="shared" si="47" ref="H265:X265">H266</f>
        <v>0</v>
      </c>
      <c r="I265" s="35">
        <f t="shared" si="47"/>
        <v>0</v>
      </c>
      <c r="J265" s="35">
        <f t="shared" si="47"/>
        <v>0</v>
      </c>
      <c r="K265" s="35">
        <f t="shared" si="47"/>
        <v>0</v>
      </c>
      <c r="L265" s="35">
        <f t="shared" si="47"/>
        <v>0</v>
      </c>
      <c r="M265" s="35">
        <f t="shared" si="47"/>
        <v>0</v>
      </c>
      <c r="N265" s="35">
        <f t="shared" si="47"/>
        <v>0</v>
      </c>
      <c r="O265" s="35">
        <f t="shared" si="47"/>
        <v>0</v>
      </c>
      <c r="P265" s="35">
        <f t="shared" si="47"/>
        <v>0</v>
      </c>
      <c r="Q265" s="35">
        <f t="shared" si="47"/>
        <v>0</v>
      </c>
      <c r="R265" s="35">
        <f t="shared" si="47"/>
        <v>0</v>
      </c>
      <c r="S265" s="35">
        <f t="shared" si="47"/>
        <v>0</v>
      </c>
      <c r="T265" s="35">
        <f t="shared" si="47"/>
        <v>0</v>
      </c>
      <c r="U265" s="35">
        <f t="shared" si="47"/>
        <v>0</v>
      </c>
      <c r="V265" s="35">
        <f t="shared" si="47"/>
        <v>0</v>
      </c>
      <c r="W265" s="35">
        <f t="shared" si="47"/>
        <v>0</v>
      </c>
      <c r="X265" s="35">
        <f t="shared" si="47"/>
        <v>0</v>
      </c>
      <c r="Y265" s="69">
        <f>X265/G265*100</f>
        <v>0</v>
      </c>
    </row>
    <row r="266" spans="1:25" ht="63.75" outlineLevel="6" thickBot="1">
      <c r="A266" s="34" t="s">
        <v>203</v>
      </c>
      <c r="B266" s="24">
        <v>951</v>
      </c>
      <c r="C266" s="17" t="s">
        <v>179</v>
      </c>
      <c r="D266" s="11" t="s">
        <v>185</v>
      </c>
      <c r="E266" s="11" t="s">
        <v>5</v>
      </c>
      <c r="F266" s="11"/>
      <c r="G266" s="37">
        <f>G267</f>
        <v>0</v>
      </c>
      <c r="H266" s="37">
        <f aca="true" t="shared" si="48" ref="H266:X266">H267+H270</f>
        <v>0</v>
      </c>
      <c r="I266" s="37">
        <f t="shared" si="48"/>
        <v>0</v>
      </c>
      <c r="J266" s="37">
        <f t="shared" si="48"/>
        <v>0</v>
      </c>
      <c r="K266" s="37">
        <f t="shared" si="48"/>
        <v>0</v>
      </c>
      <c r="L266" s="37">
        <f t="shared" si="48"/>
        <v>0</v>
      </c>
      <c r="M266" s="37">
        <f t="shared" si="48"/>
        <v>0</v>
      </c>
      <c r="N266" s="37">
        <f t="shared" si="48"/>
        <v>0</v>
      </c>
      <c r="O266" s="37">
        <f t="shared" si="48"/>
        <v>0</v>
      </c>
      <c r="P266" s="37">
        <f t="shared" si="48"/>
        <v>0</v>
      </c>
      <c r="Q266" s="37">
        <f t="shared" si="48"/>
        <v>0</v>
      </c>
      <c r="R266" s="37">
        <f t="shared" si="48"/>
        <v>0</v>
      </c>
      <c r="S266" s="37">
        <f t="shared" si="48"/>
        <v>0</v>
      </c>
      <c r="T266" s="37">
        <f t="shared" si="48"/>
        <v>0</v>
      </c>
      <c r="U266" s="37">
        <f t="shared" si="48"/>
        <v>0</v>
      </c>
      <c r="V266" s="37">
        <f t="shared" si="48"/>
        <v>0</v>
      </c>
      <c r="W266" s="37">
        <f t="shared" si="48"/>
        <v>0</v>
      </c>
      <c r="X266" s="37">
        <f t="shared" si="48"/>
        <v>0</v>
      </c>
      <c r="Y266" s="69" t="e">
        <f>X266/G266*100</f>
        <v>#DIV/0!</v>
      </c>
    </row>
    <row r="267" spans="1:25" ht="38.25" customHeight="1" outlineLevel="6" thickBot="1">
      <c r="A267" s="38" t="s">
        <v>285</v>
      </c>
      <c r="B267" s="22">
        <v>951</v>
      </c>
      <c r="C267" s="6" t="s">
        <v>179</v>
      </c>
      <c r="D267" s="6" t="s">
        <v>185</v>
      </c>
      <c r="E267" s="6" t="s">
        <v>283</v>
      </c>
      <c r="F267" s="6"/>
      <c r="G267" s="39">
        <f>G268</f>
        <v>0</v>
      </c>
      <c r="H267" s="27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52"/>
      <c r="X267" s="75">
        <v>0</v>
      </c>
      <c r="Y267" s="69" t="e">
        <f>X267/G267*100</f>
        <v>#DIV/0!</v>
      </c>
    </row>
    <row r="268" spans="1:25" ht="38.25" customHeight="1" outlineLevel="6" thickBot="1">
      <c r="A268" s="121" t="s">
        <v>286</v>
      </c>
      <c r="B268" s="110">
        <v>951</v>
      </c>
      <c r="C268" s="111" t="s">
        <v>179</v>
      </c>
      <c r="D268" s="111" t="s">
        <v>185</v>
      </c>
      <c r="E268" s="111" t="s">
        <v>284</v>
      </c>
      <c r="F268" s="111"/>
      <c r="G268" s="112">
        <v>0</v>
      </c>
      <c r="H268" s="8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85"/>
      <c r="Y268" s="69"/>
    </row>
    <row r="269" spans="1:25" ht="16.5" outlineLevel="6" thickBot="1">
      <c r="A269" s="34" t="s">
        <v>186</v>
      </c>
      <c r="B269" s="20">
        <v>951</v>
      </c>
      <c r="C269" s="9" t="s">
        <v>179</v>
      </c>
      <c r="D269" s="9" t="s">
        <v>24</v>
      </c>
      <c r="E269" s="9" t="s">
        <v>5</v>
      </c>
      <c r="F269" s="9"/>
      <c r="G269" s="35">
        <f>G270</f>
        <v>800</v>
      </c>
      <c r="H269" s="35">
        <f aca="true" t="shared" si="49" ref="H269:X269">H270</f>
        <v>0</v>
      </c>
      <c r="I269" s="35">
        <f t="shared" si="49"/>
        <v>0</v>
      </c>
      <c r="J269" s="35">
        <f t="shared" si="49"/>
        <v>0</v>
      </c>
      <c r="K269" s="35">
        <f t="shared" si="49"/>
        <v>0</v>
      </c>
      <c r="L269" s="35">
        <f t="shared" si="49"/>
        <v>0</v>
      </c>
      <c r="M269" s="35">
        <f t="shared" si="49"/>
        <v>0</v>
      </c>
      <c r="N269" s="35">
        <f t="shared" si="49"/>
        <v>0</v>
      </c>
      <c r="O269" s="35">
        <f t="shared" si="49"/>
        <v>0</v>
      </c>
      <c r="P269" s="35">
        <f t="shared" si="49"/>
        <v>0</v>
      </c>
      <c r="Q269" s="35">
        <f t="shared" si="49"/>
        <v>0</v>
      </c>
      <c r="R269" s="35">
        <f t="shared" si="49"/>
        <v>0</v>
      </c>
      <c r="S269" s="35">
        <f t="shared" si="49"/>
        <v>0</v>
      </c>
      <c r="T269" s="35">
        <f t="shared" si="49"/>
        <v>0</v>
      </c>
      <c r="U269" s="35">
        <f t="shared" si="49"/>
        <v>0</v>
      </c>
      <c r="V269" s="35">
        <f t="shared" si="49"/>
        <v>0</v>
      </c>
      <c r="W269" s="35">
        <f t="shared" si="49"/>
        <v>0</v>
      </c>
      <c r="X269" s="35">
        <f t="shared" si="49"/>
        <v>0</v>
      </c>
      <c r="Y269" s="69">
        <f>X269/G269*100</f>
        <v>0</v>
      </c>
    </row>
    <row r="270" spans="1:25" ht="32.25" outlineLevel="6" thickBot="1">
      <c r="A270" s="120" t="s">
        <v>282</v>
      </c>
      <c r="B270" s="108">
        <v>951</v>
      </c>
      <c r="C270" s="109" t="s">
        <v>179</v>
      </c>
      <c r="D270" s="109" t="s">
        <v>281</v>
      </c>
      <c r="E270" s="109" t="s">
        <v>5</v>
      </c>
      <c r="F270" s="109"/>
      <c r="G270" s="40">
        <f>G271</f>
        <v>800</v>
      </c>
      <c r="H270" s="8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85">
        <v>0</v>
      </c>
      <c r="Y270" s="69">
        <f>X270/G270*100</f>
        <v>0</v>
      </c>
    </row>
    <row r="271" spans="1:25" ht="19.5" outlineLevel="6" thickBot="1">
      <c r="A271" s="5" t="s">
        <v>255</v>
      </c>
      <c r="B271" s="22">
        <v>951</v>
      </c>
      <c r="C271" s="6" t="s">
        <v>179</v>
      </c>
      <c r="D271" s="6" t="s">
        <v>281</v>
      </c>
      <c r="E271" s="6" t="s">
        <v>253</v>
      </c>
      <c r="F271" s="6"/>
      <c r="G271" s="39">
        <v>800</v>
      </c>
      <c r="H271" s="8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85"/>
      <c r="Y271" s="69"/>
    </row>
    <row r="272" spans="1:25" ht="19.5" outlineLevel="6" thickBot="1">
      <c r="A272" s="32" t="s">
        <v>162</v>
      </c>
      <c r="B272" s="19">
        <v>951</v>
      </c>
      <c r="C272" s="14" t="s">
        <v>161</v>
      </c>
      <c r="D272" s="14" t="s">
        <v>6</v>
      </c>
      <c r="E272" s="14" t="s">
        <v>5</v>
      </c>
      <c r="F272" s="14"/>
      <c r="G272" s="33">
        <f>G273+G278</f>
        <v>2056.7</v>
      </c>
      <c r="H272" s="33">
        <f aca="true" t="shared" si="50" ref="H272:X272">H273+H278</f>
        <v>0</v>
      </c>
      <c r="I272" s="33">
        <f t="shared" si="50"/>
        <v>0</v>
      </c>
      <c r="J272" s="33">
        <f t="shared" si="50"/>
        <v>0</v>
      </c>
      <c r="K272" s="33">
        <f t="shared" si="50"/>
        <v>0</v>
      </c>
      <c r="L272" s="33">
        <f t="shared" si="50"/>
        <v>0</v>
      </c>
      <c r="M272" s="33">
        <f t="shared" si="50"/>
        <v>0</v>
      </c>
      <c r="N272" s="33">
        <f t="shared" si="50"/>
        <v>0</v>
      </c>
      <c r="O272" s="33">
        <f t="shared" si="50"/>
        <v>0</v>
      </c>
      <c r="P272" s="33">
        <f t="shared" si="50"/>
        <v>0</v>
      </c>
      <c r="Q272" s="33">
        <f t="shared" si="50"/>
        <v>0</v>
      </c>
      <c r="R272" s="33">
        <f t="shared" si="50"/>
        <v>0</v>
      </c>
      <c r="S272" s="33">
        <f t="shared" si="50"/>
        <v>0</v>
      </c>
      <c r="T272" s="33">
        <f t="shared" si="50"/>
        <v>0</v>
      </c>
      <c r="U272" s="33">
        <f t="shared" si="50"/>
        <v>0</v>
      </c>
      <c r="V272" s="33">
        <f t="shared" si="50"/>
        <v>0</v>
      </c>
      <c r="W272" s="33">
        <f t="shared" si="50"/>
        <v>0</v>
      </c>
      <c r="X272" s="83">
        <f t="shared" si="50"/>
        <v>1410.7881399999999</v>
      </c>
      <c r="Y272" s="69">
        <f>X272/G272*100</f>
        <v>68.59474595225362</v>
      </c>
    </row>
    <row r="273" spans="1:25" ht="16.5" outlineLevel="6" thickBot="1">
      <c r="A273" s="41" t="s">
        <v>74</v>
      </c>
      <c r="B273" s="20">
        <v>951</v>
      </c>
      <c r="C273" s="9" t="s">
        <v>174</v>
      </c>
      <c r="D273" s="9" t="s">
        <v>6</v>
      </c>
      <c r="E273" s="9" t="s">
        <v>5</v>
      </c>
      <c r="F273" s="9"/>
      <c r="G273" s="35">
        <f>G274</f>
        <v>1900</v>
      </c>
      <c r="H273" s="35">
        <f aca="true" t="shared" si="51" ref="H273:X273">H274</f>
        <v>0</v>
      </c>
      <c r="I273" s="35">
        <f t="shared" si="51"/>
        <v>0</v>
      </c>
      <c r="J273" s="35">
        <f t="shared" si="51"/>
        <v>0</v>
      </c>
      <c r="K273" s="35">
        <f t="shared" si="51"/>
        <v>0</v>
      </c>
      <c r="L273" s="35">
        <f t="shared" si="51"/>
        <v>0</v>
      </c>
      <c r="M273" s="35">
        <f t="shared" si="51"/>
        <v>0</v>
      </c>
      <c r="N273" s="35">
        <f t="shared" si="51"/>
        <v>0</v>
      </c>
      <c r="O273" s="35">
        <f t="shared" si="51"/>
        <v>0</v>
      </c>
      <c r="P273" s="35">
        <f t="shared" si="51"/>
        <v>0</v>
      </c>
      <c r="Q273" s="35">
        <f t="shared" si="51"/>
        <v>0</v>
      </c>
      <c r="R273" s="35">
        <f t="shared" si="51"/>
        <v>0</v>
      </c>
      <c r="S273" s="35">
        <f t="shared" si="51"/>
        <v>0</v>
      </c>
      <c r="T273" s="35">
        <f t="shared" si="51"/>
        <v>0</v>
      </c>
      <c r="U273" s="35">
        <f t="shared" si="51"/>
        <v>0</v>
      </c>
      <c r="V273" s="35">
        <f t="shared" si="51"/>
        <v>0</v>
      </c>
      <c r="W273" s="35">
        <f t="shared" si="51"/>
        <v>0</v>
      </c>
      <c r="X273" s="79">
        <f t="shared" si="51"/>
        <v>1362.07314</v>
      </c>
      <c r="Y273" s="69">
        <f>X273/G273*100</f>
        <v>71.68806</v>
      </c>
    </row>
    <row r="274" spans="1:25" ht="32.25" customHeight="1" outlineLevel="6" thickBot="1">
      <c r="A274" s="36" t="s">
        <v>101</v>
      </c>
      <c r="B274" s="21">
        <v>951</v>
      </c>
      <c r="C274" s="11" t="s">
        <v>174</v>
      </c>
      <c r="D274" s="11" t="s">
        <v>100</v>
      </c>
      <c r="E274" s="11" t="s">
        <v>5</v>
      </c>
      <c r="F274" s="11"/>
      <c r="G274" s="37">
        <f>G275</f>
        <v>1900</v>
      </c>
      <c r="H274" s="37">
        <f aca="true" t="shared" si="52" ref="H274:X274">H275</f>
        <v>0</v>
      </c>
      <c r="I274" s="37">
        <f t="shared" si="52"/>
        <v>0</v>
      </c>
      <c r="J274" s="37">
        <f t="shared" si="52"/>
        <v>0</v>
      </c>
      <c r="K274" s="37">
        <f t="shared" si="52"/>
        <v>0</v>
      </c>
      <c r="L274" s="37">
        <f t="shared" si="52"/>
        <v>0</v>
      </c>
      <c r="M274" s="37">
        <f t="shared" si="52"/>
        <v>0</v>
      </c>
      <c r="N274" s="37">
        <f t="shared" si="52"/>
        <v>0</v>
      </c>
      <c r="O274" s="37">
        <f t="shared" si="52"/>
        <v>0</v>
      </c>
      <c r="P274" s="37">
        <f t="shared" si="52"/>
        <v>0</v>
      </c>
      <c r="Q274" s="37">
        <f t="shared" si="52"/>
        <v>0</v>
      </c>
      <c r="R274" s="37">
        <f t="shared" si="52"/>
        <v>0</v>
      </c>
      <c r="S274" s="37">
        <f t="shared" si="52"/>
        <v>0</v>
      </c>
      <c r="T274" s="37">
        <f t="shared" si="52"/>
        <v>0</v>
      </c>
      <c r="U274" s="37">
        <f t="shared" si="52"/>
        <v>0</v>
      </c>
      <c r="V274" s="37">
        <f t="shared" si="52"/>
        <v>0</v>
      </c>
      <c r="W274" s="37">
        <f t="shared" si="52"/>
        <v>0</v>
      </c>
      <c r="X274" s="80">
        <f t="shared" si="52"/>
        <v>1362.07314</v>
      </c>
      <c r="Y274" s="69">
        <f>X274/G274*100</f>
        <v>71.68806</v>
      </c>
    </row>
    <row r="275" spans="1:25" ht="32.25" outlineLevel="6" thickBot="1">
      <c r="A275" s="107" t="s">
        <v>76</v>
      </c>
      <c r="B275" s="108">
        <v>951</v>
      </c>
      <c r="C275" s="109" t="s">
        <v>174</v>
      </c>
      <c r="D275" s="109" t="s">
        <v>47</v>
      </c>
      <c r="E275" s="109" t="s">
        <v>5</v>
      </c>
      <c r="F275" s="109"/>
      <c r="G275" s="40">
        <f>G276</f>
        <v>1900</v>
      </c>
      <c r="H275" s="39">
        <f aca="true" t="shared" si="53" ref="H275:X275">H277</f>
        <v>0</v>
      </c>
      <c r="I275" s="39">
        <f t="shared" si="53"/>
        <v>0</v>
      </c>
      <c r="J275" s="39">
        <f t="shared" si="53"/>
        <v>0</v>
      </c>
      <c r="K275" s="39">
        <f t="shared" si="53"/>
        <v>0</v>
      </c>
      <c r="L275" s="39">
        <f t="shared" si="53"/>
        <v>0</v>
      </c>
      <c r="M275" s="39">
        <f t="shared" si="53"/>
        <v>0</v>
      </c>
      <c r="N275" s="39">
        <f t="shared" si="53"/>
        <v>0</v>
      </c>
      <c r="O275" s="39">
        <f t="shared" si="53"/>
        <v>0</v>
      </c>
      <c r="P275" s="39">
        <f t="shared" si="53"/>
        <v>0</v>
      </c>
      <c r="Q275" s="39">
        <f t="shared" si="53"/>
        <v>0</v>
      </c>
      <c r="R275" s="39">
        <f t="shared" si="53"/>
        <v>0</v>
      </c>
      <c r="S275" s="39">
        <f t="shared" si="53"/>
        <v>0</v>
      </c>
      <c r="T275" s="39">
        <f t="shared" si="53"/>
        <v>0</v>
      </c>
      <c r="U275" s="39">
        <f t="shared" si="53"/>
        <v>0</v>
      </c>
      <c r="V275" s="39">
        <f t="shared" si="53"/>
        <v>0</v>
      </c>
      <c r="W275" s="39">
        <f t="shared" si="53"/>
        <v>0</v>
      </c>
      <c r="X275" s="74">
        <f t="shared" si="53"/>
        <v>1362.07314</v>
      </c>
      <c r="Y275" s="69">
        <f>X275/G275*100</f>
        <v>71.68806</v>
      </c>
    </row>
    <row r="276" spans="1:25" ht="16.5" outlineLevel="6" thickBot="1">
      <c r="A276" s="5" t="s">
        <v>258</v>
      </c>
      <c r="B276" s="22">
        <v>951</v>
      </c>
      <c r="C276" s="6" t="s">
        <v>174</v>
      </c>
      <c r="D276" s="6" t="s">
        <v>47</v>
      </c>
      <c r="E276" s="6" t="s">
        <v>257</v>
      </c>
      <c r="F276" s="6"/>
      <c r="G276" s="39">
        <f>G277</f>
        <v>1900</v>
      </c>
      <c r="H276" s="65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96"/>
      <c r="Y276" s="69"/>
    </row>
    <row r="277" spans="1:25" ht="48" outlineLevel="6" thickBot="1">
      <c r="A277" s="94" t="s">
        <v>192</v>
      </c>
      <c r="B277" s="22">
        <v>951</v>
      </c>
      <c r="C277" s="6" t="s">
        <v>174</v>
      </c>
      <c r="D277" s="6" t="s">
        <v>47</v>
      </c>
      <c r="E277" s="6" t="s">
        <v>196</v>
      </c>
      <c r="F277" s="6"/>
      <c r="G277" s="39">
        <v>1900</v>
      </c>
      <c r="H277" s="28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53"/>
      <c r="X277" s="75">
        <v>1362.07314</v>
      </c>
      <c r="Y277" s="69">
        <f>X277/G277*100</f>
        <v>71.68806</v>
      </c>
    </row>
    <row r="278" spans="1:25" ht="32.25" outlineLevel="6" thickBot="1">
      <c r="A278" s="41" t="s">
        <v>163</v>
      </c>
      <c r="B278" s="20">
        <v>951</v>
      </c>
      <c r="C278" s="9" t="s">
        <v>164</v>
      </c>
      <c r="D278" s="9" t="s">
        <v>6</v>
      </c>
      <c r="E278" s="9" t="s">
        <v>5</v>
      </c>
      <c r="F278" s="9"/>
      <c r="G278" s="35">
        <f>G279</f>
        <v>156.7</v>
      </c>
      <c r="H278" s="35">
        <f aca="true" t="shared" si="54" ref="H278:X280">H279</f>
        <v>0</v>
      </c>
      <c r="I278" s="35">
        <f t="shared" si="54"/>
        <v>0</v>
      </c>
      <c r="J278" s="35">
        <f t="shared" si="54"/>
        <v>0</v>
      </c>
      <c r="K278" s="35">
        <f t="shared" si="54"/>
        <v>0</v>
      </c>
      <c r="L278" s="35">
        <f t="shared" si="54"/>
        <v>0</v>
      </c>
      <c r="M278" s="35">
        <f t="shared" si="54"/>
        <v>0</v>
      </c>
      <c r="N278" s="35">
        <f t="shared" si="54"/>
        <v>0</v>
      </c>
      <c r="O278" s="35">
        <f t="shared" si="54"/>
        <v>0</v>
      </c>
      <c r="P278" s="35">
        <f t="shared" si="54"/>
        <v>0</v>
      </c>
      <c r="Q278" s="35">
        <f t="shared" si="54"/>
        <v>0</v>
      </c>
      <c r="R278" s="35">
        <f t="shared" si="54"/>
        <v>0</v>
      </c>
      <c r="S278" s="35">
        <f t="shared" si="54"/>
        <v>0</v>
      </c>
      <c r="T278" s="35">
        <f t="shared" si="54"/>
        <v>0</v>
      </c>
      <c r="U278" s="35">
        <f t="shared" si="54"/>
        <v>0</v>
      </c>
      <c r="V278" s="35">
        <f t="shared" si="54"/>
        <v>0</v>
      </c>
      <c r="W278" s="35">
        <f t="shared" si="54"/>
        <v>0</v>
      </c>
      <c r="X278" s="76">
        <f t="shared" si="54"/>
        <v>48.715</v>
      </c>
      <c r="Y278" s="69">
        <f>X278/G278*100</f>
        <v>31.088066368857692</v>
      </c>
    </row>
    <row r="279" spans="1:25" ht="32.25" outlineLevel="6" thickBot="1">
      <c r="A279" s="36" t="s">
        <v>165</v>
      </c>
      <c r="B279" s="21">
        <v>951</v>
      </c>
      <c r="C279" s="11" t="s">
        <v>164</v>
      </c>
      <c r="D279" s="11" t="s">
        <v>27</v>
      </c>
      <c r="E279" s="11" t="s">
        <v>5</v>
      </c>
      <c r="F279" s="11"/>
      <c r="G279" s="37">
        <f>G280</f>
        <v>156.7</v>
      </c>
      <c r="H279" s="37">
        <f t="shared" si="54"/>
        <v>0</v>
      </c>
      <c r="I279" s="37">
        <f t="shared" si="54"/>
        <v>0</v>
      </c>
      <c r="J279" s="37">
        <f t="shared" si="54"/>
        <v>0</v>
      </c>
      <c r="K279" s="37">
        <f t="shared" si="54"/>
        <v>0</v>
      </c>
      <c r="L279" s="37">
        <f t="shared" si="54"/>
        <v>0</v>
      </c>
      <c r="M279" s="37">
        <f t="shared" si="54"/>
        <v>0</v>
      </c>
      <c r="N279" s="37">
        <f t="shared" si="54"/>
        <v>0</v>
      </c>
      <c r="O279" s="37">
        <f t="shared" si="54"/>
        <v>0</v>
      </c>
      <c r="P279" s="37">
        <f t="shared" si="54"/>
        <v>0</v>
      </c>
      <c r="Q279" s="37">
        <f t="shared" si="54"/>
        <v>0</v>
      </c>
      <c r="R279" s="37">
        <f t="shared" si="54"/>
        <v>0</v>
      </c>
      <c r="S279" s="37">
        <f t="shared" si="54"/>
        <v>0</v>
      </c>
      <c r="T279" s="37">
        <f t="shared" si="54"/>
        <v>0</v>
      </c>
      <c r="U279" s="37">
        <f t="shared" si="54"/>
        <v>0</v>
      </c>
      <c r="V279" s="37">
        <f t="shared" si="54"/>
        <v>0</v>
      </c>
      <c r="W279" s="37">
        <f t="shared" si="54"/>
        <v>0</v>
      </c>
      <c r="X279" s="77">
        <f>X280</f>
        <v>48.715</v>
      </c>
      <c r="Y279" s="69">
        <f>X279/G279*100</f>
        <v>31.088066368857692</v>
      </c>
    </row>
    <row r="280" spans="1:25" ht="32.25" outlineLevel="6" thickBot="1">
      <c r="A280" s="107" t="s">
        <v>75</v>
      </c>
      <c r="B280" s="108">
        <v>951</v>
      </c>
      <c r="C280" s="109" t="s">
        <v>164</v>
      </c>
      <c r="D280" s="109" t="s">
        <v>28</v>
      </c>
      <c r="E280" s="109" t="s">
        <v>5</v>
      </c>
      <c r="F280" s="109"/>
      <c r="G280" s="40">
        <f>G281</f>
        <v>156.7</v>
      </c>
      <c r="H280" s="39">
        <f t="shared" si="54"/>
        <v>0</v>
      </c>
      <c r="I280" s="39">
        <f t="shared" si="54"/>
        <v>0</v>
      </c>
      <c r="J280" s="39">
        <f t="shared" si="54"/>
        <v>0</v>
      </c>
      <c r="K280" s="39">
        <f t="shared" si="54"/>
        <v>0</v>
      </c>
      <c r="L280" s="39">
        <f t="shared" si="54"/>
        <v>0</v>
      </c>
      <c r="M280" s="39">
        <f t="shared" si="54"/>
        <v>0</v>
      </c>
      <c r="N280" s="39">
        <f t="shared" si="54"/>
        <v>0</v>
      </c>
      <c r="O280" s="39">
        <f t="shared" si="54"/>
        <v>0</v>
      </c>
      <c r="P280" s="39">
        <f t="shared" si="54"/>
        <v>0</v>
      </c>
      <c r="Q280" s="39">
        <f t="shared" si="54"/>
        <v>0</v>
      </c>
      <c r="R280" s="39">
        <f t="shared" si="54"/>
        <v>0</v>
      </c>
      <c r="S280" s="39">
        <f t="shared" si="54"/>
        <v>0</v>
      </c>
      <c r="T280" s="39">
        <f t="shared" si="54"/>
        <v>0</v>
      </c>
      <c r="U280" s="39">
        <f t="shared" si="54"/>
        <v>0</v>
      </c>
      <c r="V280" s="39">
        <f t="shared" si="54"/>
        <v>0</v>
      </c>
      <c r="W280" s="39">
        <f t="shared" si="54"/>
        <v>0</v>
      </c>
      <c r="X280" s="78">
        <f>X281</f>
        <v>48.715</v>
      </c>
      <c r="Y280" s="69">
        <f>X280/G280*100</f>
        <v>31.088066368857692</v>
      </c>
    </row>
    <row r="281" spans="1:25" ht="32.25" outlineLevel="6" thickBot="1">
      <c r="A281" s="5" t="s">
        <v>219</v>
      </c>
      <c r="B281" s="22">
        <v>951</v>
      </c>
      <c r="C281" s="6" t="s">
        <v>164</v>
      </c>
      <c r="D281" s="6" t="s">
        <v>28</v>
      </c>
      <c r="E281" s="6" t="s">
        <v>213</v>
      </c>
      <c r="F281" s="6"/>
      <c r="G281" s="39">
        <f>G282</f>
        <v>156.7</v>
      </c>
      <c r="H281" s="28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53"/>
      <c r="X281" s="75">
        <v>48.715</v>
      </c>
      <c r="Y281" s="69">
        <f>X281/G281*100</f>
        <v>31.088066368857692</v>
      </c>
    </row>
    <row r="282" spans="1:25" ht="32.25" outlineLevel="6" thickBot="1">
      <c r="A282" s="106" t="s">
        <v>221</v>
      </c>
      <c r="B282" s="110">
        <v>951</v>
      </c>
      <c r="C282" s="111" t="s">
        <v>164</v>
      </c>
      <c r="D282" s="111" t="s">
        <v>28</v>
      </c>
      <c r="E282" s="111" t="s">
        <v>215</v>
      </c>
      <c r="F282" s="111"/>
      <c r="G282" s="112">
        <v>156.7</v>
      </c>
      <c r="H282" s="122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85"/>
      <c r="Y282" s="69"/>
    </row>
    <row r="283" spans="1:25" ht="32.25" outlineLevel="6" thickBot="1">
      <c r="A283" s="32" t="s">
        <v>173</v>
      </c>
      <c r="B283" s="19">
        <v>951</v>
      </c>
      <c r="C283" s="14" t="s">
        <v>156</v>
      </c>
      <c r="D283" s="14" t="s">
        <v>6</v>
      </c>
      <c r="E283" s="14" t="s">
        <v>5</v>
      </c>
      <c r="F283" s="14"/>
      <c r="G283" s="33">
        <f>G284</f>
        <v>50</v>
      </c>
      <c r="H283" s="33">
        <f aca="true" t="shared" si="55" ref="H283:X286">H284</f>
        <v>0</v>
      </c>
      <c r="I283" s="33">
        <f t="shared" si="55"/>
        <v>0</v>
      </c>
      <c r="J283" s="33">
        <f t="shared" si="55"/>
        <v>0</v>
      </c>
      <c r="K283" s="33">
        <f t="shared" si="55"/>
        <v>0</v>
      </c>
      <c r="L283" s="33">
        <f t="shared" si="55"/>
        <v>0</v>
      </c>
      <c r="M283" s="33">
        <f t="shared" si="55"/>
        <v>0</v>
      </c>
      <c r="N283" s="33">
        <f t="shared" si="55"/>
        <v>0</v>
      </c>
      <c r="O283" s="33">
        <f t="shared" si="55"/>
        <v>0</v>
      </c>
      <c r="P283" s="33">
        <f t="shared" si="55"/>
        <v>0</v>
      </c>
      <c r="Q283" s="33">
        <f t="shared" si="55"/>
        <v>0</v>
      </c>
      <c r="R283" s="33">
        <f t="shared" si="55"/>
        <v>0</v>
      </c>
      <c r="S283" s="33">
        <f t="shared" si="55"/>
        <v>0</v>
      </c>
      <c r="T283" s="33">
        <f t="shared" si="55"/>
        <v>0</v>
      </c>
      <c r="U283" s="33">
        <f t="shared" si="55"/>
        <v>0</v>
      </c>
      <c r="V283" s="33">
        <f t="shared" si="55"/>
        <v>0</v>
      </c>
      <c r="W283" s="33">
        <f t="shared" si="55"/>
        <v>0</v>
      </c>
      <c r="X283" s="83">
        <f t="shared" si="55"/>
        <v>0</v>
      </c>
      <c r="Y283" s="69">
        <f aca="true" t="shared" si="56" ref="Y283:Y291">X283/G283*100</f>
        <v>0</v>
      </c>
    </row>
    <row r="284" spans="1:25" ht="32.25" outlineLevel="6" thickBot="1">
      <c r="A284" s="41" t="s">
        <v>158</v>
      </c>
      <c r="B284" s="20">
        <v>951</v>
      </c>
      <c r="C284" s="9" t="s">
        <v>157</v>
      </c>
      <c r="D284" s="9" t="s">
        <v>6</v>
      </c>
      <c r="E284" s="9" t="s">
        <v>5</v>
      </c>
      <c r="F284" s="9"/>
      <c r="G284" s="35">
        <f>G285</f>
        <v>50</v>
      </c>
      <c r="H284" s="35">
        <f t="shared" si="55"/>
        <v>0</v>
      </c>
      <c r="I284" s="35">
        <f t="shared" si="55"/>
        <v>0</v>
      </c>
      <c r="J284" s="35">
        <f t="shared" si="55"/>
        <v>0</v>
      </c>
      <c r="K284" s="35">
        <f t="shared" si="55"/>
        <v>0</v>
      </c>
      <c r="L284" s="35">
        <f t="shared" si="55"/>
        <v>0</v>
      </c>
      <c r="M284" s="35">
        <f t="shared" si="55"/>
        <v>0</v>
      </c>
      <c r="N284" s="35">
        <f t="shared" si="55"/>
        <v>0</v>
      </c>
      <c r="O284" s="35">
        <f t="shared" si="55"/>
        <v>0</v>
      </c>
      <c r="P284" s="35">
        <f t="shared" si="55"/>
        <v>0</v>
      </c>
      <c r="Q284" s="35">
        <f t="shared" si="55"/>
        <v>0</v>
      </c>
      <c r="R284" s="35">
        <f t="shared" si="55"/>
        <v>0</v>
      </c>
      <c r="S284" s="35">
        <f t="shared" si="55"/>
        <v>0</v>
      </c>
      <c r="T284" s="35">
        <f t="shared" si="55"/>
        <v>0</v>
      </c>
      <c r="U284" s="35">
        <f t="shared" si="55"/>
        <v>0</v>
      </c>
      <c r="V284" s="35">
        <f t="shared" si="55"/>
        <v>0</v>
      </c>
      <c r="W284" s="35">
        <f t="shared" si="55"/>
        <v>0</v>
      </c>
      <c r="X284" s="76">
        <f t="shared" si="55"/>
        <v>0</v>
      </c>
      <c r="Y284" s="69">
        <f t="shared" si="56"/>
        <v>0</v>
      </c>
    </row>
    <row r="285" spans="1:25" ht="16.5" outlineLevel="6" thickBot="1">
      <c r="A285" s="36" t="s">
        <v>88</v>
      </c>
      <c r="B285" s="21">
        <v>951</v>
      </c>
      <c r="C285" s="11" t="s">
        <v>157</v>
      </c>
      <c r="D285" s="11" t="s">
        <v>87</v>
      </c>
      <c r="E285" s="11" t="s">
        <v>5</v>
      </c>
      <c r="F285" s="11"/>
      <c r="G285" s="37">
        <f>G286</f>
        <v>50</v>
      </c>
      <c r="H285" s="37">
        <f t="shared" si="55"/>
        <v>0</v>
      </c>
      <c r="I285" s="37">
        <f t="shared" si="55"/>
        <v>0</v>
      </c>
      <c r="J285" s="37">
        <f t="shared" si="55"/>
        <v>0</v>
      </c>
      <c r="K285" s="37">
        <f t="shared" si="55"/>
        <v>0</v>
      </c>
      <c r="L285" s="37">
        <f t="shared" si="55"/>
        <v>0</v>
      </c>
      <c r="M285" s="37">
        <f t="shared" si="55"/>
        <v>0</v>
      </c>
      <c r="N285" s="37">
        <f t="shared" si="55"/>
        <v>0</v>
      </c>
      <c r="O285" s="37">
        <f t="shared" si="55"/>
        <v>0</v>
      </c>
      <c r="P285" s="37">
        <f t="shared" si="55"/>
        <v>0</v>
      </c>
      <c r="Q285" s="37">
        <f t="shared" si="55"/>
        <v>0</v>
      </c>
      <c r="R285" s="37">
        <f t="shared" si="55"/>
        <v>0</v>
      </c>
      <c r="S285" s="37">
        <f t="shared" si="55"/>
        <v>0</v>
      </c>
      <c r="T285" s="37">
        <f t="shared" si="55"/>
        <v>0</v>
      </c>
      <c r="U285" s="37">
        <f t="shared" si="55"/>
        <v>0</v>
      </c>
      <c r="V285" s="37">
        <f t="shared" si="55"/>
        <v>0</v>
      </c>
      <c r="W285" s="37">
        <f t="shared" si="55"/>
        <v>0</v>
      </c>
      <c r="X285" s="77">
        <f t="shared" si="55"/>
        <v>0</v>
      </c>
      <c r="Y285" s="69">
        <f t="shared" si="56"/>
        <v>0</v>
      </c>
    </row>
    <row r="286" spans="1:25" ht="16.5" outlineLevel="6" thickBot="1">
      <c r="A286" s="107" t="s">
        <v>58</v>
      </c>
      <c r="B286" s="108">
        <v>951</v>
      </c>
      <c r="C286" s="109" t="s">
        <v>157</v>
      </c>
      <c r="D286" s="109" t="s">
        <v>13</v>
      </c>
      <c r="E286" s="109" t="s">
        <v>5</v>
      </c>
      <c r="F286" s="109"/>
      <c r="G286" s="40">
        <f>G287</f>
        <v>50</v>
      </c>
      <c r="H286" s="39">
        <f t="shared" si="55"/>
        <v>0</v>
      </c>
      <c r="I286" s="39">
        <f t="shared" si="55"/>
        <v>0</v>
      </c>
      <c r="J286" s="39">
        <f t="shared" si="55"/>
        <v>0</v>
      </c>
      <c r="K286" s="39">
        <f t="shared" si="55"/>
        <v>0</v>
      </c>
      <c r="L286" s="39">
        <f t="shared" si="55"/>
        <v>0</v>
      </c>
      <c r="M286" s="39">
        <f t="shared" si="55"/>
        <v>0</v>
      </c>
      <c r="N286" s="39">
        <f t="shared" si="55"/>
        <v>0</v>
      </c>
      <c r="O286" s="39">
        <f t="shared" si="55"/>
        <v>0</v>
      </c>
      <c r="P286" s="39">
        <f t="shared" si="55"/>
        <v>0</v>
      </c>
      <c r="Q286" s="39">
        <f t="shared" si="55"/>
        <v>0</v>
      </c>
      <c r="R286" s="39">
        <f t="shared" si="55"/>
        <v>0</v>
      </c>
      <c r="S286" s="39">
        <f t="shared" si="55"/>
        <v>0</v>
      </c>
      <c r="T286" s="39">
        <f t="shared" si="55"/>
        <v>0</v>
      </c>
      <c r="U286" s="39">
        <f t="shared" si="55"/>
        <v>0</v>
      </c>
      <c r="V286" s="39">
        <f t="shared" si="55"/>
        <v>0</v>
      </c>
      <c r="W286" s="39">
        <f t="shared" si="55"/>
        <v>0</v>
      </c>
      <c r="X286" s="78">
        <f t="shared" si="55"/>
        <v>0</v>
      </c>
      <c r="Y286" s="69">
        <f t="shared" si="56"/>
        <v>0</v>
      </c>
    </row>
    <row r="287" spans="1:25" ht="16.5" outlineLevel="6" thickBot="1">
      <c r="A287" s="5" t="s">
        <v>288</v>
      </c>
      <c r="B287" s="22">
        <v>951</v>
      </c>
      <c r="C287" s="6" t="s">
        <v>157</v>
      </c>
      <c r="D287" s="6" t="s">
        <v>13</v>
      </c>
      <c r="E287" s="6" t="s">
        <v>287</v>
      </c>
      <c r="F287" s="6"/>
      <c r="G287" s="39">
        <v>50</v>
      </c>
      <c r="H287" s="28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53"/>
      <c r="X287" s="75">
        <v>0</v>
      </c>
      <c r="Y287" s="69">
        <f t="shared" si="56"/>
        <v>0</v>
      </c>
    </row>
    <row r="288" spans="1:25" ht="63.75" outlineLevel="6" thickBot="1">
      <c r="A288" s="32" t="s">
        <v>167</v>
      </c>
      <c r="B288" s="19">
        <v>951</v>
      </c>
      <c r="C288" s="14" t="s">
        <v>168</v>
      </c>
      <c r="D288" s="14" t="s">
        <v>6</v>
      </c>
      <c r="E288" s="14" t="s">
        <v>5</v>
      </c>
      <c r="F288" s="14"/>
      <c r="G288" s="33">
        <f>G289</f>
        <v>19565</v>
      </c>
      <c r="H288" s="33">
        <f aca="true" t="shared" si="57" ref="H288:X290">H289</f>
        <v>0</v>
      </c>
      <c r="I288" s="33">
        <f t="shared" si="57"/>
        <v>0</v>
      </c>
      <c r="J288" s="33">
        <f t="shared" si="57"/>
        <v>0</v>
      </c>
      <c r="K288" s="33">
        <f t="shared" si="57"/>
        <v>0</v>
      </c>
      <c r="L288" s="33">
        <f t="shared" si="57"/>
        <v>0</v>
      </c>
      <c r="M288" s="33">
        <f t="shared" si="57"/>
        <v>0</v>
      </c>
      <c r="N288" s="33">
        <f t="shared" si="57"/>
        <v>0</v>
      </c>
      <c r="O288" s="33">
        <f t="shared" si="57"/>
        <v>0</v>
      </c>
      <c r="P288" s="33">
        <f t="shared" si="57"/>
        <v>0</v>
      </c>
      <c r="Q288" s="33">
        <f t="shared" si="57"/>
        <v>0</v>
      </c>
      <c r="R288" s="33">
        <f t="shared" si="57"/>
        <v>0</v>
      </c>
      <c r="S288" s="33">
        <f t="shared" si="57"/>
        <v>0</v>
      </c>
      <c r="T288" s="33">
        <f t="shared" si="57"/>
        <v>0</v>
      </c>
      <c r="U288" s="33">
        <f t="shared" si="57"/>
        <v>0</v>
      </c>
      <c r="V288" s="33">
        <f t="shared" si="57"/>
        <v>0</v>
      </c>
      <c r="W288" s="33">
        <f t="shared" si="57"/>
        <v>0</v>
      </c>
      <c r="X288" s="83">
        <f t="shared" si="57"/>
        <v>14849</v>
      </c>
      <c r="Y288" s="69">
        <f t="shared" si="56"/>
        <v>75.89573217480195</v>
      </c>
    </row>
    <row r="289" spans="1:25" ht="48" outlineLevel="6" thickBot="1">
      <c r="A289" s="41" t="s">
        <v>170</v>
      </c>
      <c r="B289" s="20">
        <v>951</v>
      </c>
      <c r="C289" s="9" t="s">
        <v>169</v>
      </c>
      <c r="D289" s="9" t="s">
        <v>6</v>
      </c>
      <c r="E289" s="9" t="s">
        <v>5</v>
      </c>
      <c r="F289" s="9"/>
      <c r="G289" s="35">
        <f>G290</f>
        <v>19565</v>
      </c>
      <c r="H289" s="35">
        <f t="shared" si="57"/>
        <v>0</v>
      </c>
      <c r="I289" s="35">
        <f t="shared" si="57"/>
        <v>0</v>
      </c>
      <c r="J289" s="35">
        <f t="shared" si="57"/>
        <v>0</v>
      </c>
      <c r="K289" s="35">
        <f t="shared" si="57"/>
        <v>0</v>
      </c>
      <c r="L289" s="35">
        <f t="shared" si="57"/>
        <v>0</v>
      </c>
      <c r="M289" s="35">
        <f t="shared" si="57"/>
        <v>0</v>
      </c>
      <c r="N289" s="35">
        <f t="shared" si="57"/>
        <v>0</v>
      </c>
      <c r="O289" s="35">
        <f t="shared" si="57"/>
        <v>0</v>
      </c>
      <c r="P289" s="35">
        <f t="shared" si="57"/>
        <v>0</v>
      </c>
      <c r="Q289" s="35">
        <f t="shared" si="57"/>
        <v>0</v>
      </c>
      <c r="R289" s="35">
        <f t="shared" si="57"/>
        <v>0</v>
      </c>
      <c r="S289" s="35">
        <f t="shared" si="57"/>
        <v>0</v>
      </c>
      <c r="T289" s="35">
        <f t="shared" si="57"/>
        <v>0</v>
      </c>
      <c r="U289" s="35">
        <f t="shared" si="57"/>
        <v>0</v>
      </c>
      <c r="V289" s="35">
        <f t="shared" si="57"/>
        <v>0</v>
      </c>
      <c r="W289" s="35">
        <f t="shared" si="57"/>
        <v>0</v>
      </c>
      <c r="X289" s="76">
        <f t="shared" si="57"/>
        <v>14849</v>
      </c>
      <c r="Y289" s="69">
        <f t="shared" si="56"/>
        <v>75.89573217480195</v>
      </c>
    </row>
    <row r="290" spans="1:25" ht="16.5" outlineLevel="6" thickBot="1">
      <c r="A290" s="36" t="s">
        <v>104</v>
      </c>
      <c r="B290" s="21">
        <v>951</v>
      </c>
      <c r="C290" s="11" t="s">
        <v>169</v>
      </c>
      <c r="D290" s="11" t="s">
        <v>175</v>
      </c>
      <c r="E290" s="11" t="s">
        <v>5</v>
      </c>
      <c r="F290" s="11"/>
      <c r="G290" s="37">
        <f>G291</f>
        <v>19565</v>
      </c>
      <c r="H290" s="37">
        <f t="shared" si="57"/>
        <v>0</v>
      </c>
      <c r="I290" s="37">
        <f t="shared" si="57"/>
        <v>0</v>
      </c>
      <c r="J290" s="37">
        <f t="shared" si="57"/>
        <v>0</v>
      </c>
      <c r="K290" s="37">
        <f t="shared" si="57"/>
        <v>0</v>
      </c>
      <c r="L290" s="37">
        <f t="shared" si="57"/>
        <v>0</v>
      </c>
      <c r="M290" s="37">
        <f t="shared" si="57"/>
        <v>0</v>
      </c>
      <c r="N290" s="37">
        <f t="shared" si="57"/>
        <v>0</v>
      </c>
      <c r="O290" s="37">
        <f t="shared" si="57"/>
        <v>0</v>
      </c>
      <c r="P290" s="37">
        <f t="shared" si="57"/>
        <v>0</v>
      </c>
      <c r="Q290" s="37">
        <f t="shared" si="57"/>
        <v>0</v>
      </c>
      <c r="R290" s="37">
        <f t="shared" si="57"/>
        <v>0</v>
      </c>
      <c r="S290" s="37">
        <f t="shared" si="57"/>
        <v>0</v>
      </c>
      <c r="T290" s="37">
        <f t="shared" si="57"/>
        <v>0</v>
      </c>
      <c r="U290" s="37">
        <f t="shared" si="57"/>
        <v>0</v>
      </c>
      <c r="V290" s="37">
        <f t="shared" si="57"/>
        <v>0</v>
      </c>
      <c r="W290" s="37">
        <f t="shared" si="57"/>
        <v>0</v>
      </c>
      <c r="X290" s="77">
        <f t="shared" si="57"/>
        <v>14849</v>
      </c>
      <c r="Y290" s="69">
        <f t="shared" si="56"/>
        <v>75.89573217480195</v>
      </c>
    </row>
    <row r="291" spans="1:25" ht="48" outlineLevel="6" thickBot="1">
      <c r="A291" s="113" t="s">
        <v>177</v>
      </c>
      <c r="B291" s="108">
        <v>951</v>
      </c>
      <c r="C291" s="109" t="s">
        <v>169</v>
      </c>
      <c r="D291" s="109" t="s">
        <v>176</v>
      </c>
      <c r="E291" s="109" t="s">
        <v>5</v>
      </c>
      <c r="F291" s="109"/>
      <c r="G291" s="40">
        <f>G292</f>
        <v>19565</v>
      </c>
      <c r="H291" s="39">
        <f aca="true" t="shared" si="58" ref="H291:X291">H293</f>
        <v>0</v>
      </c>
      <c r="I291" s="39">
        <f t="shared" si="58"/>
        <v>0</v>
      </c>
      <c r="J291" s="39">
        <f t="shared" si="58"/>
        <v>0</v>
      </c>
      <c r="K291" s="39">
        <f t="shared" si="58"/>
        <v>0</v>
      </c>
      <c r="L291" s="39">
        <f t="shared" si="58"/>
        <v>0</v>
      </c>
      <c r="M291" s="39">
        <f t="shared" si="58"/>
        <v>0</v>
      </c>
      <c r="N291" s="39">
        <f t="shared" si="58"/>
        <v>0</v>
      </c>
      <c r="O291" s="39">
        <f t="shared" si="58"/>
        <v>0</v>
      </c>
      <c r="P291" s="39">
        <f t="shared" si="58"/>
        <v>0</v>
      </c>
      <c r="Q291" s="39">
        <f t="shared" si="58"/>
        <v>0</v>
      </c>
      <c r="R291" s="39">
        <f t="shared" si="58"/>
        <v>0</v>
      </c>
      <c r="S291" s="39">
        <f t="shared" si="58"/>
        <v>0</v>
      </c>
      <c r="T291" s="39">
        <f t="shared" si="58"/>
        <v>0</v>
      </c>
      <c r="U291" s="39">
        <f t="shared" si="58"/>
        <v>0</v>
      </c>
      <c r="V291" s="39">
        <f t="shared" si="58"/>
        <v>0</v>
      </c>
      <c r="W291" s="39">
        <f t="shared" si="58"/>
        <v>0</v>
      </c>
      <c r="X291" s="78">
        <f t="shared" si="58"/>
        <v>14849</v>
      </c>
      <c r="Y291" s="69">
        <f t="shared" si="56"/>
        <v>75.89573217480195</v>
      </c>
    </row>
    <row r="292" spans="1:25" ht="16.5" outlineLevel="6" thickBot="1">
      <c r="A292" s="5" t="s">
        <v>291</v>
      </c>
      <c r="B292" s="22">
        <v>951</v>
      </c>
      <c r="C292" s="6" t="s">
        <v>169</v>
      </c>
      <c r="D292" s="6" t="s">
        <v>176</v>
      </c>
      <c r="E292" s="6" t="s">
        <v>289</v>
      </c>
      <c r="F292" s="6"/>
      <c r="G292" s="39">
        <f>G293</f>
        <v>19565</v>
      </c>
      <c r="H292" s="65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97"/>
      <c r="Y292" s="69"/>
    </row>
    <row r="293" spans="1:25" ht="32.25" outlineLevel="6" thickBot="1">
      <c r="A293" s="106" t="s">
        <v>292</v>
      </c>
      <c r="B293" s="110">
        <v>951</v>
      </c>
      <c r="C293" s="111" t="s">
        <v>169</v>
      </c>
      <c r="D293" s="111" t="s">
        <v>176</v>
      </c>
      <c r="E293" s="111" t="s">
        <v>290</v>
      </c>
      <c r="F293" s="111"/>
      <c r="G293" s="112">
        <v>19565</v>
      </c>
      <c r="H293" s="28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53"/>
      <c r="X293" s="75">
        <v>14849</v>
      </c>
      <c r="Y293" s="69">
        <f>X293/G293*100</f>
        <v>75.89573217480195</v>
      </c>
    </row>
    <row r="294" spans="1:25" ht="16.5" outlineLevel="6" thickBot="1">
      <c r="A294" s="61"/>
      <c r="B294" s="62"/>
      <c r="C294" s="62"/>
      <c r="D294" s="62"/>
      <c r="E294" s="62"/>
      <c r="F294" s="62"/>
      <c r="G294" s="63"/>
      <c r="H294" s="28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53"/>
      <c r="X294" s="84"/>
      <c r="Y294" s="69">
        <v>0</v>
      </c>
    </row>
    <row r="295" spans="1:25" ht="57.75" outlineLevel="6" thickBot="1">
      <c r="A295" s="124" t="s">
        <v>154</v>
      </c>
      <c r="B295" s="125" t="s">
        <v>153</v>
      </c>
      <c r="C295" s="125" t="s">
        <v>152</v>
      </c>
      <c r="D295" s="125" t="s">
        <v>6</v>
      </c>
      <c r="E295" s="125" t="s">
        <v>5</v>
      </c>
      <c r="F295" s="126"/>
      <c r="G295" s="127">
        <f aca="true" t="shared" si="59" ref="G295:X295">G298+G423</f>
        <v>370131.01000000007</v>
      </c>
      <c r="H295" s="31" t="e">
        <f t="shared" si="59"/>
        <v>#REF!</v>
      </c>
      <c r="I295" s="31" t="e">
        <f t="shared" si="59"/>
        <v>#REF!</v>
      </c>
      <c r="J295" s="31" t="e">
        <f t="shared" si="59"/>
        <v>#REF!</v>
      </c>
      <c r="K295" s="31" t="e">
        <f t="shared" si="59"/>
        <v>#REF!</v>
      </c>
      <c r="L295" s="31" t="e">
        <f t="shared" si="59"/>
        <v>#REF!</v>
      </c>
      <c r="M295" s="31" t="e">
        <f t="shared" si="59"/>
        <v>#REF!</v>
      </c>
      <c r="N295" s="31" t="e">
        <f t="shared" si="59"/>
        <v>#REF!</v>
      </c>
      <c r="O295" s="31" t="e">
        <f t="shared" si="59"/>
        <v>#REF!</v>
      </c>
      <c r="P295" s="31" t="e">
        <f t="shared" si="59"/>
        <v>#REF!</v>
      </c>
      <c r="Q295" s="31" t="e">
        <f t="shared" si="59"/>
        <v>#REF!</v>
      </c>
      <c r="R295" s="31" t="e">
        <f t="shared" si="59"/>
        <v>#REF!</v>
      </c>
      <c r="S295" s="31" t="e">
        <f t="shared" si="59"/>
        <v>#REF!</v>
      </c>
      <c r="T295" s="31" t="e">
        <f t="shared" si="59"/>
        <v>#REF!</v>
      </c>
      <c r="U295" s="31" t="e">
        <f t="shared" si="59"/>
        <v>#REF!</v>
      </c>
      <c r="V295" s="31" t="e">
        <f t="shared" si="59"/>
        <v>#REF!</v>
      </c>
      <c r="W295" s="31" t="e">
        <f t="shared" si="59"/>
        <v>#REF!</v>
      </c>
      <c r="X295" s="70" t="e">
        <f t="shared" si="59"/>
        <v>#REF!</v>
      </c>
      <c r="Y295" s="69" t="e">
        <f>X295/G295*100</f>
        <v>#REF!</v>
      </c>
    </row>
    <row r="296" spans="1:25" ht="15" outlineLevel="6" thickBot="1">
      <c r="A296" s="139" t="s">
        <v>302</v>
      </c>
      <c r="B296" s="140" t="s">
        <v>153</v>
      </c>
      <c r="C296" s="140" t="s">
        <v>152</v>
      </c>
      <c r="D296" s="140" t="s">
        <v>6</v>
      </c>
      <c r="E296" s="140" t="s">
        <v>5</v>
      </c>
      <c r="F296" s="149">
        <v>79714.91</v>
      </c>
      <c r="G296" s="157">
        <f>G351+G402+G423</f>
        <v>228613.6</v>
      </c>
      <c r="H296" s="156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3"/>
      <c r="Y296" s="69"/>
    </row>
    <row r="297" spans="1:25" ht="15" outlineLevel="6" thickBot="1">
      <c r="A297" s="139" t="s">
        <v>71</v>
      </c>
      <c r="B297" s="140" t="s">
        <v>153</v>
      </c>
      <c r="C297" s="140" t="s">
        <v>152</v>
      </c>
      <c r="D297" s="140" t="s">
        <v>6</v>
      </c>
      <c r="E297" s="140" t="s">
        <v>5</v>
      </c>
      <c r="F297" s="149">
        <v>29880.85</v>
      </c>
      <c r="G297" s="158">
        <f>G299</f>
        <v>141517.41</v>
      </c>
      <c r="H297" s="156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3"/>
      <c r="Y297" s="69"/>
    </row>
    <row r="298" spans="1:25" ht="19.5" outlineLevel="6" thickBot="1">
      <c r="A298" s="32" t="s">
        <v>110</v>
      </c>
      <c r="B298" s="19">
        <v>953</v>
      </c>
      <c r="C298" s="14" t="s">
        <v>109</v>
      </c>
      <c r="D298" s="14" t="s">
        <v>6</v>
      </c>
      <c r="E298" s="14" t="s">
        <v>5</v>
      </c>
      <c r="F298" s="14"/>
      <c r="G298" s="33">
        <f>G300+G315+G387+G400</f>
        <v>366974.01000000007</v>
      </c>
      <c r="H298" s="33" t="e">
        <f>H304+H315+#REF!+H400</f>
        <v>#REF!</v>
      </c>
      <c r="I298" s="33" t="e">
        <f>I304+I315+#REF!+I400</f>
        <v>#REF!</v>
      </c>
      <c r="J298" s="33" t="e">
        <f>J304+J315+#REF!+J400</f>
        <v>#REF!</v>
      </c>
      <c r="K298" s="33" t="e">
        <f>K304+K315+#REF!+K400</f>
        <v>#REF!</v>
      </c>
      <c r="L298" s="33" t="e">
        <f>L304+L315+#REF!+L400</f>
        <v>#REF!</v>
      </c>
      <c r="M298" s="33" t="e">
        <f>M304+M315+#REF!+M400</f>
        <v>#REF!</v>
      </c>
      <c r="N298" s="33" t="e">
        <f>N304+N315+#REF!+N400</f>
        <v>#REF!</v>
      </c>
      <c r="O298" s="33" t="e">
        <f>O304+O315+#REF!+O400</f>
        <v>#REF!</v>
      </c>
      <c r="P298" s="33" t="e">
        <f>P304+P315+#REF!+P400</f>
        <v>#REF!</v>
      </c>
      <c r="Q298" s="33" t="e">
        <f>Q304+Q315+#REF!+Q400</f>
        <v>#REF!</v>
      </c>
      <c r="R298" s="33" t="e">
        <f>R304+R315+#REF!+R400</f>
        <v>#REF!</v>
      </c>
      <c r="S298" s="33" t="e">
        <f>S304+S315+#REF!+S400</f>
        <v>#REF!</v>
      </c>
      <c r="T298" s="33" t="e">
        <f>T304+T315+#REF!+T400</f>
        <v>#REF!</v>
      </c>
      <c r="U298" s="33" t="e">
        <f>U304+U315+#REF!+U400</f>
        <v>#REF!</v>
      </c>
      <c r="V298" s="33" t="e">
        <f>V304+V315+#REF!+V400</f>
        <v>#REF!</v>
      </c>
      <c r="W298" s="33" t="e">
        <f>W304+W315+#REF!+W400</f>
        <v>#REF!</v>
      </c>
      <c r="X298" s="33" t="e">
        <f>X304+X315+#REF!+X400</f>
        <v>#REF!</v>
      </c>
      <c r="Y298" s="69" t="e">
        <f>X298/G298*100</f>
        <v>#REF!</v>
      </c>
    </row>
    <row r="299" spans="1:25" ht="19.5" outlineLevel="6" thickBot="1">
      <c r="A299" s="150" t="s">
        <v>71</v>
      </c>
      <c r="B299" s="19">
        <v>954</v>
      </c>
      <c r="C299" s="14" t="s">
        <v>109</v>
      </c>
      <c r="D299" s="14" t="s">
        <v>6</v>
      </c>
      <c r="E299" s="14" t="s">
        <v>5</v>
      </c>
      <c r="F299" s="14"/>
      <c r="G299" s="33">
        <f>G301+G316+G387+G412</f>
        <v>141517.41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52"/>
      <c r="Y299" s="69"/>
    </row>
    <row r="300" spans="1:25" ht="19.5" outlineLevel="6" thickBot="1">
      <c r="A300" s="32" t="s">
        <v>293</v>
      </c>
      <c r="B300" s="19">
        <v>953</v>
      </c>
      <c r="C300" s="14" t="s">
        <v>39</v>
      </c>
      <c r="D300" s="14" t="s">
        <v>6</v>
      </c>
      <c r="E300" s="14" t="s">
        <v>5</v>
      </c>
      <c r="F300" s="14"/>
      <c r="G300" s="33">
        <f>G304</f>
        <v>64231.72</v>
      </c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52"/>
      <c r="Y300" s="69"/>
    </row>
    <row r="301" spans="1:25" ht="20.25" outlineLevel="6" thickBot="1">
      <c r="A301" s="13" t="s">
        <v>71</v>
      </c>
      <c r="B301" s="21">
        <v>954</v>
      </c>
      <c r="C301" s="152" t="s">
        <v>39</v>
      </c>
      <c r="D301" s="152" t="s">
        <v>6</v>
      </c>
      <c r="E301" s="152" t="s">
        <v>5</v>
      </c>
      <c r="F301" s="152"/>
      <c r="G301" s="153">
        <f>G302</f>
        <v>64231.72</v>
      </c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52"/>
      <c r="Y301" s="69"/>
    </row>
    <row r="302" spans="1:25" ht="20.25" outlineLevel="6" thickBot="1">
      <c r="A302" s="36" t="s">
        <v>305</v>
      </c>
      <c r="B302" s="21">
        <v>955</v>
      </c>
      <c r="C302" s="152" t="s">
        <v>39</v>
      </c>
      <c r="D302" s="152" t="s">
        <v>6</v>
      </c>
      <c r="E302" s="152" t="s">
        <v>5</v>
      </c>
      <c r="F302" s="152"/>
      <c r="G302" s="153">
        <f>G303</f>
        <v>64231.72</v>
      </c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52"/>
      <c r="Y302" s="69"/>
    </row>
    <row r="303" spans="1:25" ht="32.25" outlineLevel="6" thickBot="1">
      <c r="A303" s="36" t="s">
        <v>306</v>
      </c>
      <c r="B303" s="21">
        <v>956</v>
      </c>
      <c r="C303" s="152" t="s">
        <v>39</v>
      </c>
      <c r="D303" s="152" t="s">
        <v>6</v>
      </c>
      <c r="E303" s="152" t="s">
        <v>5</v>
      </c>
      <c r="F303" s="152"/>
      <c r="G303" s="153">
        <f>G304</f>
        <v>64231.72</v>
      </c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52"/>
      <c r="Y303" s="69"/>
    </row>
    <row r="304" spans="1:25" ht="16.5" outlineLevel="6" thickBot="1">
      <c r="A304" s="36" t="s">
        <v>124</v>
      </c>
      <c r="B304" s="21">
        <v>953</v>
      </c>
      <c r="C304" s="11" t="s">
        <v>39</v>
      </c>
      <c r="D304" s="11" t="s">
        <v>6</v>
      </c>
      <c r="E304" s="11" t="s">
        <v>5</v>
      </c>
      <c r="F304" s="11"/>
      <c r="G304" s="37">
        <f>G305+G308</f>
        <v>64231.72</v>
      </c>
      <c r="H304" s="37">
        <f aca="true" t="shared" si="60" ref="H304:X304">H305</f>
        <v>0</v>
      </c>
      <c r="I304" s="37">
        <f t="shared" si="60"/>
        <v>0</v>
      </c>
      <c r="J304" s="37">
        <f t="shared" si="60"/>
        <v>0</v>
      </c>
      <c r="K304" s="37">
        <f t="shared" si="60"/>
        <v>0</v>
      </c>
      <c r="L304" s="37">
        <f t="shared" si="60"/>
        <v>0</v>
      </c>
      <c r="M304" s="37">
        <f t="shared" si="60"/>
        <v>0</v>
      </c>
      <c r="N304" s="37">
        <f t="shared" si="60"/>
        <v>0</v>
      </c>
      <c r="O304" s="37">
        <f t="shared" si="60"/>
        <v>0</v>
      </c>
      <c r="P304" s="37">
        <f t="shared" si="60"/>
        <v>0</v>
      </c>
      <c r="Q304" s="37">
        <f t="shared" si="60"/>
        <v>0</v>
      </c>
      <c r="R304" s="37">
        <f t="shared" si="60"/>
        <v>0</v>
      </c>
      <c r="S304" s="37">
        <f t="shared" si="60"/>
        <v>0</v>
      </c>
      <c r="T304" s="37">
        <f t="shared" si="60"/>
        <v>0</v>
      </c>
      <c r="U304" s="37">
        <f t="shared" si="60"/>
        <v>0</v>
      </c>
      <c r="V304" s="37">
        <f t="shared" si="60"/>
        <v>0</v>
      </c>
      <c r="W304" s="37">
        <f t="shared" si="60"/>
        <v>0</v>
      </c>
      <c r="X304" s="77">
        <f t="shared" si="60"/>
        <v>34477.81647</v>
      </c>
      <c r="Y304" s="69">
        <f>X304/G304*100</f>
        <v>53.67724306619844</v>
      </c>
    </row>
    <row r="305" spans="1:25" ht="32.25" outlineLevel="6" thickBot="1">
      <c r="A305" s="107" t="s">
        <v>81</v>
      </c>
      <c r="B305" s="108">
        <v>953</v>
      </c>
      <c r="C305" s="109" t="s">
        <v>39</v>
      </c>
      <c r="D305" s="109" t="s">
        <v>6</v>
      </c>
      <c r="E305" s="109" t="s">
        <v>5</v>
      </c>
      <c r="F305" s="109"/>
      <c r="G305" s="40">
        <f>G306</f>
        <v>61717.9</v>
      </c>
      <c r="H305" s="39">
        <f aca="true" t="shared" si="61" ref="H305:X305">H307</f>
        <v>0</v>
      </c>
      <c r="I305" s="39">
        <f t="shared" si="61"/>
        <v>0</v>
      </c>
      <c r="J305" s="39">
        <f t="shared" si="61"/>
        <v>0</v>
      </c>
      <c r="K305" s="39">
        <f t="shared" si="61"/>
        <v>0</v>
      </c>
      <c r="L305" s="39">
        <f t="shared" si="61"/>
        <v>0</v>
      </c>
      <c r="M305" s="39">
        <f t="shared" si="61"/>
        <v>0</v>
      </c>
      <c r="N305" s="39">
        <f t="shared" si="61"/>
        <v>0</v>
      </c>
      <c r="O305" s="39">
        <f t="shared" si="61"/>
        <v>0</v>
      </c>
      <c r="P305" s="39">
        <f t="shared" si="61"/>
        <v>0</v>
      </c>
      <c r="Q305" s="39">
        <f t="shared" si="61"/>
        <v>0</v>
      </c>
      <c r="R305" s="39">
        <f t="shared" si="61"/>
        <v>0</v>
      </c>
      <c r="S305" s="39">
        <f t="shared" si="61"/>
        <v>0</v>
      </c>
      <c r="T305" s="39">
        <f t="shared" si="61"/>
        <v>0</v>
      </c>
      <c r="U305" s="39">
        <f t="shared" si="61"/>
        <v>0</v>
      </c>
      <c r="V305" s="39">
        <f t="shared" si="61"/>
        <v>0</v>
      </c>
      <c r="W305" s="39">
        <f t="shared" si="61"/>
        <v>0</v>
      </c>
      <c r="X305" s="78">
        <f t="shared" si="61"/>
        <v>34477.81647</v>
      </c>
      <c r="Y305" s="69">
        <f>X305/G305*100</f>
        <v>55.86356060397388</v>
      </c>
    </row>
    <row r="306" spans="1:25" ht="16.5" outlineLevel="6" thickBot="1">
      <c r="A306" s="5" t="s">
        <v>258</v>
      </c>
      <c r="B306" s="22">
        <v>953</v>
      </c>
      <c r="C306" s="6" t="s">
        <v>39</v>
      </c>
      <c r="D306" s="6" t="s">
        <v>6</v>
      </c>
      <c r="E306" s="6" t="s">
        <v>5</v>
      </c>
      <c r="F306" s="6"/>
      <c r="G306" s="39">
        <f>G307+G314</f>
        <v>61717.9</v>
      </c>
      <c r="H306" s="65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97"/>
      <c r="Y306" s="69"/>
    </row>
    <row r="307" spans="1:25" ht="48" outlineLevel="6" thickBot="1">
      <c r="A307" s="116" t="s">
        <v>192</v>
      </c>
      <c r="B307" s="110">
        <v>953</v>
      </c>
      <c r="C307" s="111" t="s">
        <v>39</v>
      </c>
      <c r="D307" s="111" t="s">
        <v>40</v>
      </c>
      <c r="E307" s="111" t="s">
        <v>196</v>
      </c>
      <c r="F307" s="111"/>
      <c r="G307" s="112">
        <v>61643.71</v>
      </c>
      <c r="H307" s="29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54"/>
      <c r="X307" s="75">
        <v>34477.81647</v>
      </c>
      <c r="Y307" s="69">
        <f>X307/G307*100</f>
        <v>55.93079402586248</v>
      </c>
    </row>
    <row r="308" spans="1:25" ht="32.25" outlineLevel="6" thickBot="1">
      <c r="A308" s="166" t="s">
        <v>322</v>
      </c>
      <c r="B308" s="108">
        <v>953</v>
      </c>
      <c r="C308" s="109" t="s">
        <v>39</v>
      </c>
      <c r="D308" s="109" t="s">
        <v>325</v>
      </c>
      <c r="E308" s="109" t="s">
        <v>5</v>
      </c>
      <c r="F308" s="111"/>
      <c r="G308" s="16">
        <f>G309</f>
        <v>2513.82</v>
      </c>
      <c r="H308" s="65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85"/>
      <c r="Y308" s="69"/>
    </row>
    <row r="309" spans="1:25" ht="16.5" outlineLevel="6" thickBot="1">
      <c r="A309" s="5" t="s">
        <v>258</v>
      </c>
      <c r="B309" s="22">
        <v>953</v>
      </c>
      <c r="C309" s="6" t="s">
        <v>39</v>
      </c>
      <c r="D309" s="6" t="s">
        <v>325</v>
      </c>
      <c r="E309" s="6" t="s">
        <v>257</v>
      </c>
      <c r="F309" s="111"/>
      <c r="G309" s="7">
        <f>G310</f>
        <v>2513.82</v>
      </c>
      <c r="H309" s="65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85"/>
      <c r="Y309" s="69"/>
    </row>
    <row r="310" spans="1:25" ht="16.5" outlineLevel="6" thickBot="1">
      <c r="A310" s="116" t="s">
        <v>193</v>
      </c>
      <c r="B310" s="110">
        <v>953</v>
      </c>
      <c r="C310" s="111" t="s">
        <v>39</v>
      </c>
      <c r="D310" s="111" t="s">
        <v>325</v>
      </c>
      <c r="E310" s="111" t="s">
        <v>195</v>
      </c>
      <c r="F310" s="111"/>
      <c r="G310" s="118">
        <v>2513.82</v>
      </c>
      <c r="H310" s="65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85"/>
      <c r="Y310" s="69"/>
    </row>
    <row r="311" spans="1:25" ht="48" outlineLevel="6" thickBot="1">
      <c r="A311" s="167" t="s">
        <v>323</v>
      </c>
      <c r="B311" s="20">
        <v>953</v>
      </c>
      <c r="C311" s="9" t="s">
        <v>39</v>
      </c>
      <c r="D311" s="9" t="s">
        <v>326</v>
      </c>
      <c r="E311" s="9" t="s">
        <v>5</v>
      </c>
      <c r="F311" s="111"/>
      <c r="G311" s="10">
        <f>G312</f>
        <v>74.19</v>
      </c>
      <c r="H311" s="65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85"/>
      <c r="Y311" s="69"/>
    </row>
    <row r="312" spans="1:25" ht="32.25" outlineLevel="6" thickBot="1">
      <c r="A312" s="166" t="s">
        <v>324</v>
      </c>
      <c r="B312" s="108">
        <v>953</v>
      </c>
      <c r="C312" s="109" t="s">
        <v>39</v>
      </c>
      <c r="D312" s="109" t="s">
        <v>327</v>
      </c>
      <c r="E312" s="109" t="s">
        <v>5</v>
      </c>
      <c r="F312" s="111"/>
      <c r="G312" s="16">
        <f>G313</f>
        <v>74.19</v>
      </c>
      <c r="H312" s="65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85"/>
      <c r="Y312" s="69"/>
    </row>
    <row r="313" spans="1:25" ht="16.5" outlineLevel="6" thickBot="1">
      <c r="A313" s="5" t="s">
        <v>258</v>
      </c>
      <c r="B313" s="22">
        <v>953</v>
      </c>
      <c r="C313" s="6" t="s">
        <v>39</v>
      </c>
      <c r="D313" s="6" t="s">
        <v>327</v>
      </c>
      <c r="E313" s="6" t="s">
        <v>257</v>
      </c>
      <c r="F313" s="111"/>
      <c r="G313" s="7">
        <f>G314</f>
        <v>74.19</v>
      </c>
      <c r="H313" s="65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85"/>
      <c r="Y313" s="69"/>
    </row>
    <row r="314" spans="1:25" ht="16.5" outlineLevel="6" thickBot="1">
      <c r="A314" s="116" t="s">
        <v>193</v>
      </c>
      <c r="B314" s="110">
        <v>953</v>
      </c>
      <c r="C314" s="111" t="s">
        <v>39</v>
      </c>
      <c r="D314" s="111" t="s">
        <v>327</v>
      </c>
      <c r="E314" s="111" t="s">
        <v>195</v>
      </c>
      <c r="F314" s="111"/>
      <c r="G314" s="118">
        <v>74.19</v>
      </c>
      <c r="H314" s="65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85"/>
      <c r="Y314" s="69"/>
    </row>
    <row r="315" spans="1:25" ht="16.5" outlineLevel="6" thickBot="1">
      <c r="A315" s="34" t="s">
        <v>82</v>
      </c>
      <c r="B315" s="20">
        <v>953</v>
      </c>
      <c r="C315" s="9" t="s">
        <v>41</v>
      </c>
      <c r="D315" s="9" t="s">
        <v>6</v>
      </c>
      <c r="E315" s="9" t="s">
        <v>5</v>
      </c>
      <c r="F315" s="9"/>
      <c r="G315" s="35">
        <f>G316+G346+G351</f>
        <v>283369.46</v>
      </c>
      <c r="H315" s="35" t="e">
        <f>#REF!+H337+H351+H346</f>
        <v>#REF!</v>
      </c>
      <c r="I315" s="35" t="e">
        <f>#REF!+I337+I351+I346</f>
        <v>#REF!</v>
      </c>
      <c r="J315" s="35" t="e">
        <f>#REF!+J337+J351+J346</f>
        <v>#REF!</v>
      </c>
      <c r="K315" s="35" t="e">
        <f>#REF!+K337+K351+K346</f>
        <v>#REF!</v>
      </c>
      <c r="L315" s="35" t="e">
        <f>#REF!+L337+L351+L346</f>
        <v>#REF!</v>
      </c>
      <c r="M315" s="35" t="e">
        <f>#REF!+M337+M351+M346</f>
        <v>#REF!</v>
      </c>
      <c r="N315" s="35" t="e">
        <f>#REF!+N337+N351+N346</f>
        <v>#REF!</v>
      </c>
      <c r="O315" s="35" t="e">
        <f>#REF!+O337+O351+O346</f>
        <v>#REF!</v>
      </c>
      <c r="P315" s="35" t="e">
        <f>#REF!+P337+P351+P346</f>
        <v>#REF!</v>
      </c>
      <c r="Q315" s="35" t="e">
        <f>#REF!+Q337+Q351+Q346</f>
        <v>#REF!</v>
      </c>
      <c r="R315" s="35" t="e">
        <f>#REF!+R337+R351+R346</f>
        <v>#REF!</v>
      </c>
      <c r="S315" s="35" t="e">
        <f>#REF!+S337+S351+S346</f>
        <v>#REF!</v>
      </c>
      <c r="T315" s="35" t="e">
        <f>#REF!+T337+T351+T346</f>
        <v>#REF!</v>
      </c>
      <c r="U315" s="35" t="e">
        <f>#REF!+U337+U351+U346</f>
        <v>#REF!</v>
      </c>
      <c r="V315" s="35" t="e">
        <f>#REF!+V337+V351+V346</f>
        <v>#REF!</v>
      </c>
      <c r="W315" s="35" t="e">
        <f>#REF!+W337+W351+W346</f>
        <v>#REF!</v>
      </c>
      <c r="X315" s="35" t="e">
        <f>#REF!+X337+X351+X346</f>
        <v>#REF!</v>
      </c>
      <c r="Y315" s="69" t="e">
        <f>X315/G315*100</f>
        <v>#REF!</v>
      </c>
    </row>
    <row r="316" spans="1:25" ht="16.5" outlineLevel="6" thickBot="1">
      <c r="A316" s="42" t="s">
        <v>71</v>
      </c>
      <c r="B316" s="20">
        <v>954</v>
      </c>
      <c r="C316" s="9" t="s">
        <v>41</v>
      </c>
      <c r="D316" s="9" t="s">
        <v>6</v>
      </c>
      <c r="E316" s="9" t="s">
        <v>5</v>
      </c>
      <c r="F316" s="9"/>
      <c r="G316" s="35">
        <f>G317</f>
        <v>73637.86</v>
      </c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69"/>
    </row>
    <row r="317" spans="1:25" ht="16.5" outlineLevel="6" thickBot="1">
      <c r="A317" s="36" t="s">
        <v>305</v>
      </c>
      <c r="B317" s="21">
        <v>955</v>
      </c>
      <c r="C317" s="11" t="s">
        <v>41</v>
      </c>
      <c r="D317" s="11" t="s">
        <v>6</v>
      </c>
      <c r="E317" s="11" t="s">
        <v>5</v>
      </c>
      <c r="F317" s="11"/>
      <c r="G317" s="37">
        <f>G318+G338+G377</f>
        <v>73637.86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73"/>
      <c r="Y317" s="69"/>
    </row>
    <row r="318" spans="1:25" ht="32.25" outlineLevel="6" thickBot="1">
      <c r="A318" s="42" t="s">
        <v>307</v>
      </c>
      <c r="B318" s="21">
        <v>956</v>
      </c>
      <c r="C318" s="11" t="s">
        <v>41</v>
      </c>
      <c r="D318" s="11" t="s">
        <v>6</v>
      </c>
      <c r="E318" s="11" t="s">
        <v>5</v>
      </c>
      <c r="F318" s="11"/>
      <c r="G318" s="37">
        <f>G319</f>
        <v>52661.08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73"/>
      <c r="Y318" s="69"/>
    </row>
    <row r="319" spans="1:25" ht="32.25" outlineLevel="6" thickBot="1">
      <c r="A319" s="42" t="s">
        <v>125</v>
      </c>
      <c r="B319" s="21">
        <v>953</v>
      </c>
      <c r="C319" s="11" t="s">
        <v>41</v>
      </c>
      <c r="D319" s="11" t="s">
        <v>6</v>
      </c>
      <c r="E319" s="11" t="s">
        <v>5</v>
      </c>
      <c r="F319" s="11"/>
      <c r="G319" s="37">
        <f>G320+G332</f>
        <v>52661.08</v>
      </c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73"/>
      <c r="Y319" s="69"/>
    </row>
    <row r="320" spans="1:25" ht="32.25" outlineLevel="6" thickBot="1">
      <c r="A320" s="107" t="s">
        <v>81</v>
      </c>
      <c r="B320" s="108">
        <v>953</v>
      </c>
      <c r="C320" s="109" t="s">
        <v>41</v>
      </c>
      <c r="D320" s="109" t="s">
        <v>6</v>
      </c>
      <c r="E320" s="109" t="s">
        <v>5</v>
      </c>
      <c r="F320" s="109"/>
      <c r="G320" s="40">
        <f>G321+G323+G326+G329</f>
        <v>51395</v>
      </c>
      <c r="H320" s="39">
        <f aca="true" t="shared" si="62" ref="H320:X320">H327</f>
        <v>0</v>
      </c>
      <c r="I320" s="39">
        <f t="shared" si="62"/>
        <v>0</v>
      </c>
      <c r="J320" s="39">
        <f t="shared" si="62"/>
        <v>0</v>
      </c>
      <c r="K320" s="39">
        <f t="shared" si="62"/>
        <v>0</v>
      </c>
      <c r="L320" s="39">
        <f t="shared" si="62"/>
        <v>0</v>
      </c>
      <c r="M320" s="39">
        <f t="shared" si="62"/>
        <v>0</v>
      </c>
      <c r="N320" s="39">
        <f t="shared" si="62"/>
        <v>0</v>
      </c>
      <c r="O320" s="39">
        <f t="shared" si="62"/>
        <v>0</v>
      </c>
      <c r="P320" s="39">
        <f t="shared" si="62"/>
        <v>0</v>
      </c>
      <c r="Q320" s="39">
        <f t="shared" si="62"/>
        <v>0</v>
      </c>
      <c r="R320" s="39">
        <f t="shared" si="62"/>
        <v>0</v>
      </c>
      <c r="S320" s="39">
        <f t="shared" si="62"/>
        <v>0</v>
      </c>
      <c r="T320" s="39">
        <f t="shared" si="62"/>
        <v>0</v>
      </c>
      <c r="U320" s="39">
        <f t="shared" si="62"/>
        <v>0</v>
      </c>
      <c r="V320" s="39">
        <f t="shared" si="62"/>
        <v>0</v>
      </c>
      <c r="W320" s="39">
        <f t="shared" si="62"/>
        <v>0</v>
      </c>
      <c r="X320" s="78">
        <f t="shared" si="62"/>
        <v>48148.89725</v>
      </c>
      <c r="Y320" s="69">
        <f>X320/G320*100</f>
        <v>93.68401060414438</v>
      </c>
    </row>
    <row r="321" spans="1:25" ht="32.25" outlineLevel="6" thickBot="1">
      <c r="A321" s="5" t="s">
        <v>234</v>
      </c>
      <c r="B321" s="22">
        <v>953</v>
      </c>
      <c r="C321" s="6" t="s">
        <v>41</v>
      </c>
      <c r="D321" s="6" t="s">
        <v>42</v>
      </c>
      <c r="E321" s="6" t="s">
        <v>233</v>
      </c>
      <c r="F321" s="6"/>
      <c r="G321" s="39">
        <f>G322</f>
        <v>300</v>
      </c>
      <c r="H321" s="65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97"/>
      <c r="Y321" s="69"/>
    </row>
    <row r="322" spans="1:25" ht="32.25" outlineLevel="6" thickBot="1">
      <c r="A322" s="106" t="s">
        <v>212</v>
      </c>
      <c r="B322" s="110">
        <v>953</v>
      </c>
      <c r="C322" s="111" t="s">
        <v>41</v>
      </c>
      <c r="D322" s="111" t="s">
        <v>42</v>
      </c>
      <c r="E322" s="111" t="s">
        <v>236</v>
      </c>
      <c r="F322" s="111"/>
      <c r="G322" s="112">
        <v>300</v>
      </c>
      <c r="H322" s="65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97"/>
      <c r="Y322" s="69"/>
    </row>
    <row r="323" spans="1:25" ht="32.25" outlineLevel="6" thickBot="1">
      <c r="A323" s="5" t="s">
        <v>219</v>
      </c>
      <c r="B323" s="22">
        <v>953</v>
      </c>
      <c r="C323" s="6" t="s">
        <v>41</v>
      </c>
      <c r="D323" s="6" t="s">
        <v>42</v>
      </c>
      <c r="E323" s="6" t="s">
        <v>213</v>
      </c>
      <c r="F323" s="6"/>
      <c r="G323" s="39">
        <f>G324+G325</f>
        <v>29451.6</v>
      </c>
      <c r="H323" s="65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97"/>
      <c r="Y323" s="69"/>
    </row>
    <row r="324" spans="1:25" ht="32.25" outlineLevel="6" thickBot="1">
      <c r="A324" s="106" t="s">
        <v>220</v>
      </c>
      <c r="B324" s="110">
        <v>953</v>
      </c>
      <c r="C324" s="111" t="s">
        <v>41</v>
      </c>
      <c r="D324" s="111" t="s">
        <v>42</v>
      </c>
      <c r="E324" s="111" t="s">
        <v>214</v>
      </c>
      <c r="F324" s="111"/>
      <c r="G324" s="112">
        <v>1000</v>
      </c>
      <c r="H324" s="65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97"/>
      <c r="Y324" s="69"/>
    </row>
    <row r="325" spans="1:25" ht="32.25" outlineLevel="6" thickBot="1">
      <c r="A325" s="106" t="s">
        <v>221</v>
      </c>
      <c r="B325" s="110">
        <v>953</v>
      </c>
      <c r="C325" s="111" t="s">
        <v>41</v>
      </c>
      <c r="D325" s="111" t="s">
        <v>42</v>
      </c>
      <c r="E325" s="111" t="s">
        <v>215</v>
      </c>
      <c r="F325" s="111"/>
      <c r="G325" s="112">
        <v>28451.6</v>
      </c>
      <c r="H325" s="65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97"/>
      <c r="Y325" s="69"/>
    </row>
    <row r="326" spans="1:25" ht="16.5" outlineLevel="6" thickBot="1">
      <c r="A326" s="5" t="s">
        <v>258</v>
      </c>
      <c r="B326" s="22">
        <v>953</v>
      </c>
      <c r="C326" s="6" t="s">
        <v>41</v>
      </c>
      <c r="D326" s="6" t="s">
        <v>6</v>
      </c>
      <c r="E326" s="6" t="s">
        <v>5</v>
      </c>
      <c r="F326" s="6"/>
      <c r="G326" s="39">
        <f>G327+G328</f>
        <v>19174</v>
      </c>
      <c r="H326" s="65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97"/>
      <c r="Y326" s="69"/>
    </row>
    <row r="327" spans="1:25" ht="48" outlineLevel="6" thickBot="1">
      <c r="A327" s="116" t="s">
        <v>192</v>
      </c>
      <c r="B327" s="110">
        <v>953</v>
      </c>
      <c r="C327" s="111" t="s">
        <v>41</v>
      </c>
      <c r="D327" s="111" t="s">
        <v>42</v>
      </c>
      <c r="E327" s="111" t="s">
        <v>196</v>
      </c>
      <c r="F327" s="111"/>
      <c r="G327" s="112">
        <v>19174</v>
      </c>
      <c r="H327" s="29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54"/>
      <c r="X327" s="75">
        <v>48148.89725</v>
      </c>
      <c r="Y327" s="69">
        <f>X327/G327*100</f>
        <v>251.1155588296652</v>
      </c>
    </row>
    <row r="328" spans="1:25" ht="16.5" outlineLevel="6" thickBot="1">
      <c r="A328" s="116" t="s">
        <v>193</v>
      </c>
      <c r="B328" s="110">
        <v>953</v>
      </c>
      <c r="C328" s="111" t="s">
        <v>41</v>
      </c>
      <c r="D328" s="111" t="s">
        <v>297</v>
      </c>
      <c r="E328" s="111" t="s">
        <v>195</v>
      </c>
      <c r="F328" s="111"/>
      <c r="G328" s="112">
        <v>0</v>
      </c>
      <c r="H328" s="65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85"/>
      <c r="Y328" s="69"/>
    </row>
    <row r="329" spans="1:25" ht="16.5" outlineLevel="6" thickBot="1">
      <c r="A329" s="5" t="s">
        <v>222</v>
      </c>
      <c r="B329" s="22">
        <v>953</v>
      </c>
      <c r="C329" s="6" t="s">
        <v>41</v>
      </c>
      <c r="D329" s="6" t="s">
        <v>42</v>
      </c>
      <c r="E329" s="6" t="s">
        <v>216</v>
      </c>
      <c r="F329" s="6"/>
      <c r="G329" s="39">
        <f>G330+G331</f>
        <v>2469.4</v>
      </c>
      <c r="H329" s="65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85"/>
      <c r="Y329" s="69"/>
    </row>
    <row r="330" spans="1:25" ht="32.25" outlineLevel="6" thickBot="1">
      <c r="A330" s="106" t="s">
        <v>223</v>
      </c>
      <c r="B330" s="110">
        <v>953</v>
      </c>
      <c r="C330" s="111" t="s">
        <v>41</v>
      </c>
      <c r="D330" s="111" t="s">
        <v>42</v>
      </c>
      <c r="E330" s="111" t="s">
        <v>217</v>
      </c>
      <c r="F330" s="111"/>
      <c r="G330" s="112">
        <v>2075</v>
      </c>
      <c r="H330" s="65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85"/>
      <c r="Y330" s="69"/>
    </row>
    <row r="331" spans="1:25" ht="16.5" outlineLevel="6" thickBot="1">
      <c r="A331" s="106" t="s">
        <v>224</v>
      </c>
      <c r="B331" s="110">
        <v>953</v>
      </c>
      <c r="C331" s="111" t="s">
        <v>41</v>
      </c>
      <c r="D331" s="111" t="s">
        <v>42</v>
      </c>
      <c r="E331" s="111" t="s">
        <v>218</v>
      </c>
      <c r="F331" s="111"/>
      <c r="G331" s="112">
        <v>394.4</v>
      </c>
      <c r="H331" s="65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85"/>
      <c r="Y331" s="69"/>
    </row>
    <row r="332" spans="1:25" ht="16.5" outlineLevel="6" thickBot="1">
      <c r="A332" s="123" t="s">
        <v>328</v>
      </c>
      <c r="B332" s="108">
        <v>953</v>
      </c>
      <c r="C332" s="109" t="s">
        <v>41</v>
      </c>
      <c r="D332" s="109" t="s">
        <v>329</v>
      </c>
      <c r="E332" s="109" t="s">
        <v>5</v>
      </c>
      <c r="F332" s="111"/>
      <c r="G332" s="16">
        <f>G333+G335</f>
        <v>1266.08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85"/>
      <c r="Y332" s="69"/>
    </row>
    <row r="333" spans="1:25" ht="32.25" outlineLevel="6" thickBot="1">
      <c r="A333" s="5" t="s">
        <v>219</v>
      </c>
      <c r="B333" s="22">
        <v>953</v>
      </c>
      <c r="C333" s="6" t="s">
        <v>41</v>
      </c>
      <c r="D333" s="6" t="s">
        <v>329</v>
      </c>
      <c r="E333" s="6" t="s">
        <v>213</v>
      </c>
      <c r="F333" s="111"/>
      <c r="G333" s="7">
        <f>G334</f>
        <v>1096.46</v>
      </c>
      <c r="H333" s="65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85"/>
      <c r="Y333" s="69"/>
    </row>
    <row r="334" spans="1:25" ht="32.25" outlineLevel="6" thickBot="1">
      <c r="A334" s="106" t="s">
        <v>221</v>
      </c>
      <c r="B334" s="110">
        <v>953</v>
      </c>
      <c r="C334" s="111" t="s">
        <v>41</v>
      </c>
      <c r="D334" s="111" t="s">
        <v>329</v>
      </c>
      <c r="E334" s="111" t="s">
        <v>215</v>
      </c>
      <c r="F334" s="111"/>
      <c r="G334" s="118">
        <v>1096.46</v>
      </c>
      <c r="H334" s="6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85"/>
      <c r="Y334" s="69"/>
    </row>
    <row r="335" spans="1:25" ht="16.5" outlineLevel="6" thickBot="1">
      <c r="A335" s="5" t="s">
        <v>258</v>
      </c>
      <c r="B335" s="22">
        <v>953</v>
      </c>
      <c r="C335" s="6" t="s">
        <v>41</v>
      </c>
      <c r="D335" s="6" t="s">
        <v>329</v>
      </c>
      <c r="E335" s="6" t="s">
        <v>257</v>
      </c>
      <c r="F335" s="111"/>
      <c r="G335" s="7">
        <f>G336</f>
        <v>169.62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5"/>
      <c r="Y335" s="69"/>
    </row>
    <row r="336" spans="1:25" ht="16.5" outlineLevel="6" thickBot="1">
      <c r="A336" s="116" t="s">
        <v>193</v>
      </c>
      <c r="B336" s="110">
        <v>953</v>
      </c>
      <c r="C336" s="111" t="s">
        <v>41</v>
      </c>
      <c r="D336" s="111" t="s">
        <v>329</v>
      </c>
      <c r="E336" s="111" t="s">
        <v>195</v>
      </c>
      <c r="F336" s="111"/>
      <c r="G336" s="118">
        <v>169.62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5"/>
      <c r="Y336" s="69"/>
    </row>
    <row r="337" spans="1:25" ht="17.25" customHeight="1" outlineLevel="6" thickBot="1">
      <c r="A337" s="151" t="s">
        <v>122</v>
      </c>
      <c r="B337" s="20">
        <v>953</v>
      </c>
      <c r="C337" s="9" t="s">
        <v>41</v>
      </c>
      <c r="D337" s="9" t="s">
        <v>6</v>
      </c>
      <c r="E337" s="9" t="s">
        <v>5</v>
      </c>
      <c r="F337" s="9"/>
      <c r="G337" s="35">
        <f>G339+G343</f>
        <v>19818.41</v>
      </c>
      <c r="H337" s="37">
        <f aca="true" t="shared" si="63" ref="H337:X337">H339</f>
        <v>0</v>
      </c>
      <c r="I337" s="37">
        <f t="shared" si="63"/>
        <v>0</v>
      </c>
      <c r="J337" s="37">
        <f t="shared" si="63"/>
        <v>0</v>
      </c>
      <c r="K337" s="37">
        <f t="shared" si="63"/>
        <v>0</v>
      </c>
      <c r="L337" s="37">
        <f t="shared" si="63"/>
        <v>0</v>
      </c>
      <c r="M337" s="37">
        <f t="shared" si="63"/>
        <v>0</v>
      </c>
      <c r="N337" s="37">
        <f t="shared" si="63"/>
        <v>0</v>
      </c>
      <c r="O337" s="37">
        <f t="shared" si="63"/>
        <v>0</v>
      </c>
      <c r="P337" s="37">
        <f t="shared" si="63"/>
        <v>0</v>
      </c>
      <c r="Q337" s="37">
        <f t="shared" si="63"/>
        <v>0</v>
      </c>
      <c r="R337" s="37">
        <f t="shared" si="63"/>
        <v>0</v>
      </c>
      <c r="S337" s="37">
        <f t="shared" si="63"/>
        <v>0</v>
      </c>
      <c r="T337" s="37">
        <f t="shared" si="63"/>
        <v>0</v>
      </c>
      <c r="U337" s="37">
        <f t="shared" si="63"/>
        <v>0</v>
      </c>
      <c r="V337" s="37">
        <f t="shared" si="63"/>
        <v>0</v>
      </c>
      <c r="W337" s="37">
        <f t="shared" si="63"/>
        <v>0</v>
      </c>
      <c r="X337" s="77">
        <f t="shared" si="63"/>
        <v>19460.04851</v>
      </c>
      <c r="Y337" s="69">
        <f>X337/G337*100</f>
        <v>98.19177476901528</v>
      </c>
    </row>
    <row r="338" spans="1:25" ht="38.25" customHeight="1" outlineLevel="6" thickBot="1">
      <c r="A338" s="36" t="s">
        <v>308</v>
      </c>
      <c r="B338" s="21">
        <v>956</v>
      </c>
      <c r="C338" s="11" t="s">
        <v>41</v>
      </c>
      <c r="D338" s="11" t="s">
        <v>6</v>
      </c>
      <c r="E338" s="11" t="s">
        <v>5</v>
      </c>
      <c r="F338" s="11"/>
      <c r="G338" s="37">
        <f>G339+G343</f>
        <v>19818.41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77"/>
      <c r="Y338" s="69"/>
    </row>
    <row r="339" spans="1:25" ht="32.25" outlineLevel="6" thickBot="1">
      <c r="A339" s="107" t="s">
        <v>81</v>
      </c>
      <c r="B339" s="108">
        <v>953</v>
      </c>
      <c r="C339" s="109" t="s">
        <v>41</v>
      </c>
      <c r="D339" s="109" t="s">
        <v>6</v>
      </c>
      <c r="E339" s="109" t="s">
        <v>5</v>
      </c>
      <c r="F339" s="109"/>
      <c r="G339" s="40">
        <f>G340</f>
        <v>19365.17</v>
      </c>
      <c r="H339" s="39">
        <f aca="true" t="shared" si="64" ref="H339:X339">H341</f>
        <v>0</v>
      </c>
      <c r="I339" s="39">
        <f t="shared" si="64"/>
        <v>0</v>
      </c>
      <c r="J339" s="39">
        <f t="shared" si="64"/>
        <v>0</v>
      </c>
      <c r="K339" s="39">
        <f t="shared" si="64"/>
        <v>0</v>
      </c>
      <c r="L339" s="39">
        <f t="shared" si="64"/>
        <v>0</v>
      </c>
      <c r="M339" s="39">
        <f t="shared" si="64"/>
        <v>0</v>
      </c>
      <c r="N339" s="39">
        <f t="shared" si="64"/>
        <v>0</v>
      </c>
      <c r="O339" s="39">
        <f t="shared" si="64"/>
        <v>0</v>
      </c>
      <c r="P339" s="39">
        <f t="shared" si="64"/>
        <v>0</v>
      </c>
      <c r="Q339" s="39">
        <f t="shared" si="64"/>
        <v>0</v>
      </c>
      <c r="R339" s="39">
        <f t="shared" si="64"/>
        <v>0</v>
      </c>
      <c r="S339" s="39">
        <f t="shared" si="64"/>
        <v>0</v>
      </c>
      <c r="T339" s="39">
        <f t="shared" si="64"/>
        <v>0</v>
      </c>
      <c r="U339" s="39">
        <f t="shared" si="64"/>
        <v>0</v>
      </c>
      <c r="V339" s="39">
        <f t="shared" si="64"/>
        <v>0</v>
      </c>
      <c r="W339" s="39">
        <f t="shared" si="64"/>
        <v>0</v>
      </c>
      <c r="X339" s="78">
        <f t="shared" si="64"/>
        <v>19460.04851</v>
      </c>
      <c r="Y339" s="69">
        <f>X339/G339*100</f>
        <v>100.48994411099929</v>
      </c>
    </row>
    <row r="340" spans="1:25" ht="16.5" outlineLevel="6" thickBot="1">
      <c r="A340" s="5" t="s">
        <v>258</v>
      </c>
      <c r="B340" s="22">
        <v>953</v>
      </c>
      <c r="C340" s="6" t="s">
        <v>41</v>
      </c>
      <c r="D340" s="6" t="s">
        <v>6</v>
      </c>
      <c r="E340" s="6" t="s">
        <v>5</v>
      </c>
      <c r="F340" s="6"/>
      <c r="G340" s="39">
        <f>G341+G342</f>
        <v>19365.17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97"/>
      <c r="Y340" s="69"/>
    </row>
    <row r="341" spans="1:25" ht="48" outlineLevel="6" thickBot="1">
      <c r="A341" s="116" t="s">
        <v>192</v>
      </c>
      <c r="B341" s="110">
        <v>953</v>
      </c>
      <c r="C341" s="111" t="s">
        <v>41</v>
      </c>
      <c r="D341" s="111" t="s">
        <v>43</v>
      </c>
      <c r="E341" s="111" t="s">
        <v>196</v>
      </c>
      <c r="F341" s="111"/>
      <c r="G341" s="112">
        <v>19365.17</v>
      </c>
      <c r="H341" s="29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54"/>
      <c r="X341" s="75">
        <v>19460.04851</v>
      </c>
      <c r="Y341" s="69">
        <f>X341/G341*100</f>
        <v>100.48994411099929</v>
      </c>
    </row>
    <row r="342" spans="1:25" ht="16.5" outlineLevel="6" thickBot="1">
      <c r="A342" s="116" t="s">
        <v>193</v>
      </c>
      <c r="B342" s="110">
        <v>953</v>
      </c>
      <c r="C342" s="111" t="s">
        <v>41</v>
      </c>
      <c r="D342" s="111" t="s">
        <v>313</v>
      </c>
      <c r="E342" s="111" t="s">
        <v>195</v>
      </c>
      <c r="F342" s="111"/>
      <c r="G342" s="112">
        <v>0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85"/>
      <c r="Y342" s="69"/>
    </row>
    <row r="343" spans="1:25" ht="32.25" outlineLevel="6" thickBot="1">
      <c r="A343" s="166" t="s">
        <v>330</v>
      </c>
      <c r="B343" s="108">
        <v>953</v>
      </c>
      <c r="C343" s="109" t="s">
        <v>41</v>
      </c>
      <c r="D343" s="109" t="s">
        <v>331</v>
      </c>
      <c r="E343" s="109" t="s">
        <v>5</v>
      </c>
      <c r="F343" s="111"/>
      <c r="G343" s="16">
        <f>G344</f>
        <v>453.24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16.5" outlineLevel="6" thickBot="1">
      <c r="A344" s="5" t="s">
        <v>258</v>
      </c>
      <c r="B344" s="22">
        <v>953</v>
      </c>
      <c r="C344" s="6" t="s">
        <v>41</v>
      </c>
      <c r="D344" s="6" t="s">
        <v>331</v>
      </c>
      <c r="E344" s="6" t="s">
        <v>257</v>
      </c>
      <c r="F344" s="111"/>
      <c r="G344" s="7">
        <f>G345</f>
        <v>453.24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85"/>
      <c r="Y344" s="69"/>
    </row>
    <row r="345" spans="1:25" ht="16.5" outlineLevel="6" thickBot="1">
      <c r="A345" s="116" t="s">
        <v>193</v>
      </c>
      <c r="B345" s="110">
        <v>953</v>
      </c>
      <c r="C345" s="111" t="s">
        <v>41</v>
      </c>
      <c r="D345" s="111" t="s">
        <v>331</v>
      </c>
      <c r="E345" s="111" t="s">
        <v>195</v>
      </c>
      <c r="F345" s="111"/>
      <c r="G345" s="118">
        <v>453.24</v>
      </c>
      <c r="H345" s="6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85"/>
      <c r="Y345" s="69"/>
    </row>
    <row r="346" spans="1:25" ht="16.5" outlineLevel="6" thickBot="1">
      <c r="A346" s="34" t="s">
        <v>189</v>
      </c>
      <c r="B346" s="20">
        <v>953</v>
      </c>
      <c r="C346" s="9" t="s">
        <v>41</v>
      </c>
      <c r="D346" s="9" t="s">
        <v>190</v>
      </c>
      <c r="E346" s="9" t="s">
        <v>5</v>
      </c>
      <c r="F346" s="9"/>
      <c r="G346" s="35">
        <f>G347</f>
        <v>0</v>
      </c>
      <c r="H346" s="35">
        <f aca="true" t="shared" si="65" ref="H346:X346">H347</f>
        <v>0</v>
      </c>
      <c r="I346" s="35">
        <f t="shared" si="65"/>
        <v>0</v>
      </c>
      <c r="J346" s="35">
        <f t="shared" si="65"/>
        <v>0</v>
      </c>
      <c r="K346" s="35">
        <f t="shared" si="65"/>
        <v>0</v>
      </c>
      <c r="L346" s="35">
        <f t="shared" si="65"/>
        <v>0</v>
      </c>
      <c r="M346" s="35">
        <f t="shared" si="65"/>
        <v>0</v>
      </c>
      <c r="N346" s="35">
        <f t="shared" si="65"/>
        <v>0</v>
      </c>
      <c r="O346" s="35">
        <f t="shared" si="65"/>
        <v>0</v>
      </c>
      <c r="P346" s="35">
        <f t="shared" si="65"/>
        <v>0</v>
      </c>
      <c r="Q346" s="35">
        <f t="shared" si="65"/>
        <v>0</v>
      </c>
      <c r="R346" s="35">
        <f t="shared" si="65"/>
        <v>0</v>
      </c>
      <c r="S346" s="35">
        <f t="shared" si="65"/>
        <v>0</v>
      </c>
      <c r="T346" s="35">
        <f t="shared" si="65"/>
        <v>0</v>
      </c>
      <c r="U346" s="35">
        <f t="shared" si="65"/>
        <v>0</v>
      </c>
      <c r="V346" s="35">
        <f t="shared" si="65"/>
        <v>0</v>
      </c>
      <c r="W346" s="35">
        <f t="shared" si="65"/>
        <v>0</v>
      </c>
      <c r="X346" s="35">
        <f t="shared" si="65"/>
        <v>0</v>
      </c>
      <c r="Y346" s="69">
        <v>0</v>
      </c>
    </row>
    <row r="347" spans="1:25" ht="32.25" outlineLevel="6" thickBot="1">
      <c r="A347" s="107" t="s">
        <v>205</v>
      </c>
      <c r="B347" s="108">
        <v>953</v>
      </c>
      <c r="C347" s="109" t="s">
        <v>41</v>
      </c>
      <c r="D347" s="109" t="s">
        <v>188</v>
      </c>
      <c r="E347" s="109" t="s">
        <v>5</v>
      </c>
      <c r="F347" s="109"/>
      <c r="G347" s="40">
        <f>G348+G349</f>
        <v>0</v>
      </c>
      <c r="H347" s="39">
        <f aca="true" t="shared" si="66" ref="H347:X347">H350</f>
        <v>0</v>
      </c>
      <c r="I347" s="39">
        <f t="shared" si="66"/>
        <v>0</v>
      </c>
      <c r="J347" s="39">
        <f t="shared" si="66"/>
        <v>0</v>
      </c>
      <c r="K347" s="39">
        <f t="shared" si="66"/>
        <v>0</v>
      </c>
      <c r="L347" s="39">
        <f t="shared" si="66"/>
        <v>0</v>
      </c>
      <c r="M347" s="39">
        <f t="shared" si="66"/>
        <v>0</v>
      </c>
      <c r="N347" s="39">
        <f t="shared" si="66"/>
        <v>0</v>
      </c>
      <c r="O347" s="39">
        <f t="shared" si="66"/>
        <v>0</v>
      </c>
      <c r="P347" s="39">
        <f t="shared" si="66"/>
        <v>0</v>
      </c>
      <c r="Q347" s="39">
        <f t="shared" si="66"/>
        <v>0</v>
      </c>
      <c r="R347" s="39">
        <f t="shared" si="66"/>
        <v>0</v>
      </c>
      <c r="S347" s="39">
        <f t="shared" si="66"/>
        <v>0</v>
      </c>
      <c r="T347" s="39">
        <f t="shared" si="66"/>
        <v>0</v>
      </c>
      <c r="U347" s="39">
        <f t="shared" si="66"/>
        <v>0</v>
      </c>
      <c r="V347" s="39">
        <f t="shared" si="66"/>
        <v>0</v>
      </c>
      <c r="W347" s="39">
        <f t="shared" si="66"/>
        <v>0</v>
      </c>
      <c r="X347" s="39">
        <f t="shared" si="66"/>
        <v>0</v>
      </c>
      <c r="Y347" s="69">
        <v>0</v>
      </c>
    </row>
    <row r="348" spans="1:25" ht="32.25" outlineLevel="6" thickBot="1">
      <c r="A348" s="5" t="s">
        <v>219</v>
      </c>
      <c r="B348" s="22">
        <v>953</v>
      </c>
      <c r="C348" s="6" t="s">
        <v>41</v>
      </c>
      <c r="D348" s="6" t="s">
        <v>188</v>
      </c>
      <c r="E348" s="6" t="s">
        <v>213</v>
      </c>
      <c r="F348" s="6"/>
      <c r="G348" s="39">
        <v>0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65"/>
      <c r="Y348" s="69"/>
    </row>
    <row r="349" spans="1:25" ht="16.5" outlineLevel="6" thickBot="1">
      <c r="A349" s="5" t="s">
        <v>258</v>
      </c>
      <c r="B349" s="22">
        <v>953</v>
      </c>
      <c r="C349" s="6" t="s">
        <v>41</v>
      </c>
      <c r="D349" s="6" t="s">
        <v>188</v>
      </c>
      <c r="E349" s="6" t="s">
        <v>257</v>
      </c>
      <c r="F349" s="6"/>
      <c r="G349" s="39">
        <f>G350</f>
        <v>0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65"/>
      <c r="Y349" s="69"/>
    </row>
    <row r="350" spans="1:25" ht="16.5" outlineLevel="6" thickBot="1">
      <c r="A350" s="93" t="s">
        <v>193</v>
      </c>
      <c r="B350" s="22">
        <v>953</v>
      </c>
      <c r="C350" s="6" t="s">
        <v>41</v>
      </c>
      <c r="D350" s="6" t="s">
        <v>188</v>
      </c>
      <c r="E350" s="6" t="s">
        <v>195</v>
      </c>
      <c r="F350" s="6"/>
      <c r="G350" s="39">
        <v>0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>
        <v>0</v>
      </c>
      <c r="Y350" s="69">
        <v>0</v>
      </c>
    </row>
    <row r="351" spans="1:25" ht="16.5" outlineLevel="6" thickBot="1">
      <c r="A351" s="36" t="s">
        <v>119</v>
      </c>
      <c r="B351" s="21">
        <v>953</v>
      </c>
      <c r="C351" s="11" t="s">
        <v>41</v>
      </c>
      <c r="D351" s="11" t="s">
        <v>118</v>
      </c>
      <c r="E351" s="11" t="s">
        <v>5</v>
      </c>
      <c r="F351" s="6"/>
      <c r="G351" s="35">
        <f>G352+G364+G369</f>
        <v>209731.6</v>
      </c>
      <c r="H351" s="35" t="e">
        <f>H352+#REF!+#REF!+H364+H369+#REF!</f>
        <v>#REF!</v>
      </c>
      <c r="I351" s="35" t="e">
        <f>I352+#REF!+#REF!+I364+I369+#REF!</f>
        <v>#REF!</v>
      </c>
      <c r="J351" s="35" t="e">
        <f>J352+#REF!+#REF!+J364+J369+#REF!</f>
        <v>#REF!</v>
      </c>
      <c r="K351" s="35" t="e">
        <f>K352+#REF!+#REF!+K364+K369+#REF!</f>
        <v>#REF!</v>
      </c>
      <c r="L351" s="35" t="e">
        <f>L352+#REF!+#REF!+L364+L369+#REF!</f>
        <v>#REF!</v>
      </c>
      <c r="M351" s="35" t="e">
        <f>M352+#REF!+#REF!+M364+M369+#REF!</f>
        <v>#REF!</v>
      </c>
      <c r="N351" s="35" t="e">
        <f>N352+#REF!+#REF!+N364+N369+#REF!</f>
        <v>#REF!</v>
      </c>
      <c r="O351" s="35" t="e">
        <f>O352+#REF!+#REF!+O364+O369+#REF!</f>
        <v>#REF!</v>
      </c>
      <c r="P351" s="35" t="e">
        <f>P352+#REF!+#REF!+P364+P369+#REF!</f>
        <v>#REF!</v>
      </c>
      <c r="Q351" s="35" t="e">
        <f>Q352+#REF!+#REF!+Q364+Q369+#REF!</f>
        <v>#REF!</v>
      </c>
      <c r="R351" s="35" t="e">
        <f>R352+#REF!+#REF!+R364+R369+#REF!</f>
        <v>#REF!</v>
      </c>
      <c r="S351" s="35" t="e">
        <f>S352+#REF!+#REF!+S364+S369+#REF!</f>
        <v>#REF!</v>
      </c>
      <c r="T351" s="35" t="e">
        <f>T352+#REF!+#REF!+T364+T369+#REF!</f>
        <v>#REF!</v>
      </c>
      <c r="U351" s="35" t="e">
        <f>U352+#REF!+#REF!+U364+U369+#REF!</f>
        <v>#REF!</v>
      </c>
      <c r="V351" s="35" t="e">
        <f>V352+#REF!+#REF!+V364+V369+#REF!</f>
        <v>#REF!</v>
      </c>
      <c r="W351" s="35" t="e">
        <f>W352+#REF!+#REF!+W364+W369+#REF!</f>
        <v>#REF!</v>
      </c>
      <c r="X351" s="79" t="e">
        <f>X352+#REF!+#REF!+X364+X369+#REF!</f>
        <v>#REF!</v>
      </c>
      <c r="Y351" s="69" t="e">
        <f>X351/G351*100</f>
        <v>#REF!</v>
      </c>
    </row>
    <row r="352" spans="1:25" ht="47.25" customHeight="1" outlineLevel="6" thickBot="1">
      <c r="A352" s="34" t="s">
        <v>184</v>
      </c>
      <c r="B352" s="21">
        <v>953</v>
      </c>
      <c r="C352" s="11" t="s">
        <v>41</v>
      </c>
      <c r="D352" s="11" t="s">
        <v>118</v>
      </c>
      <c r="E352" s="11" t="s">
        <v>5</v>
      </c>
      <c r="F352" s="11"/>
      <c r="G352" s="37">
        <f>G359+G353</f>
        <v>4999.6</v>
      </c>
      <c r="H352" s="37">
        <f aca="true" t="shared" si="67" ref="H352:X352">H360</f>
        <v>0</v>
      </c>
      <c r="I352" s="37">
        <f t="shared" si="67"/>
        <v>0</v>
      </c>
      <c r="J352" s="37">
        <f t="shared" si="67"/>
        <v>0</v>
      </c>
      <c r="K352" s="37">
        <f t="shared" si="67"/>
        <v>0</v>
      </c>
      <c r="L352" s="37">
        <f t="shared" si="67"/>
        <v>0</v>
      </c>
      <c r="M352" s="37">
        <f t="shared" si="67"/>
        <v>0</v>
      </c>
      <c r="N352" s="37">
        <f t="shared" si="67"/>
        <v>0</v>
      </c>
      <c r="O352" s="37">
        <f t="shared" si="67"/>
        <v>0</v>
      </c>
      <c r="P352" s="37">
        <f t="shared" si="67"/>
        <v>0</v>
      </c>
      <c r="Q352" s="37">
        <f t="shared" si="67"/>
        <v>0</v>
      </c>
      <c r="R352" s="37">
        <f t="shared" si="67"/>
        <v>0</v>
      </c>
      <c r="S352" s="37">
        <f t="shared" si="67"/>
        <v>0</v>
      </c>
      <c r="T352" s="37">
        <f t="shared" si="67"/>
        <v>0</v>
      </c>
      <c r="U352" s="37">
        <f t="shared" si="67"/>
        <v>0</v>
      </c>
      <c r="V352" s="37">
        <f t="shared" si="67"/>
        <v>0</v>
      </c>
      <c r="W352" s="37">
        <f t="shared" si="67"/>
        <v>0</v>
      </c>
      <c r="X352" s="80">
        <f t="shared" si="67"/>
        <v>2744.868</v>
      </c>
      <c r="Y352" s="69">
        <f>X352/G352*100</f>
        <v>54.90175214017121</v>
      </c>
    </row>
    <row r="353" spans="1:25" ht="47.25" customHeight="1" outlineLevel="6" thickBot="1">
      <c r="A353" s="8" t="s">
        <v>294</v>
      </c>
      <c r="B353" s="21">
        <v>953</v>
      </c>
      <c r="C353" s="11" t="s">
        <v>41</v>
      </c>
      <c r="D353" s="11" t="s">
        <v>295</v>
      </c>
      <c r="E353" s="11" t="s">
        <v>5</v>
      </c>
      <c r="F353" s="11"/>
      <c r="G353" s="37">
        <f>G354</f>
        <v>4680.5</v>
      </c>
      <c r="H353" s="100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2"/>
      <c r="Y353" s="69"/>
    </row>
    <row r="354" spans="1:25" ht="47.25" customHeight="1" outlineLevel="6" thickBot="1">
      <c r="A354" s="113" t="s">
        <v>201</v>
      </c>
      <c r="B354" s="130">
        <v>953</v>
      </c>
      <c r="C354" s="131" t="s">
        <v>41</v>
      </c>
      <c r="D354" s="131" t="s">
        <v>202</v>
      </c>
      <c r="E354" s="131" t="s">
        <v>5</v>
      </c>
      <c r="F354" s="131"/>
      <c r="G354" s="132">
        <f>G355+G357</f>
        <v>4680.5</v>
      </c>
      <c r="H354" s="100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2"/>
      <c r="Y354" s="69"/>
    </row>
    <row r="355" spans="1:25" ht="21" customHeight="1" outlineLevel="6" thickBot="1">
      <c r="A355" s="5" t="s">
        <v>234</v>
      </c>
      <c r="B355" s="22">
        <v>953</v>
      </c>
      <c r="C355" s="6" t="s">
        <v>41</v>
      </c>
      <c r="D355" s="6" t="s">
        <v>202</v>
      </c>
      <c r="E355" s="6" t="s">
        <v>233</v>
      </c>
      <c r="F355" s="11"/>
      <c r="G355" s="103">
        <f>G356</f>
        <v>2597.65</v>
      </c>
      <c r="H355" s="100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2"/>
      <c r="Y355" s="69"/>
    </row>
    <row r="356" spans="1:25" ht="21.75" customHeight="1" outlineLevel="6" thickBot="1">
      <c r="A356" s="106" t="s">
        <v>211</v>
      </c>
      <c r="B356" s="110">
        <v>953</v>
      </c>
      <c r="C356" s="111" t="s">
        <v>41</v>
      </c>
      <c r="D356" s="111" t="s">
        <v>202</v>
      </c>
      <c r="E356" s="111" t="s">
        <v>235</v>
      </c>
      <c r="F356" s="128"/>
      <c r="G356" s="129">
        <v>2597.65</v>
      </c>
      <c r="H356" s="100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2"/>
      <c r="Y356" s="69"/>
    </row>
    <row r="357" spans="1:25" ht="23.25" customHeight="1" outlineLevel="6" thickBot="1">
      <c r="A357" s="5" t="s">
        <v>258</v>
      </c>
      <c r="B357" s="22">
        <v>953</v>
      </c>
      <c r="C357" s="6" t="s">
        <v>41</v>
      </c>
      <c r="D357" s="6" t="s">
        <v>202</v>
      </c>
      <c r="E357" s="6" t="s">
        <v>257</v>
      </c>
      <c r="F357" s="11"/>
      <c r="G357" s="103">
        <f>G358</f>
        <v>2082.85</v>
      </c>
      <c r="H357" s="100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2"/>
      <c r="Y357" s="69"/>
    </row>
    <row r="358" spans="1:25" ht="47.25" customHeight="1" outlineLevel="6" thickBot="1">
      <c r="A358" s="116" t="s">
        <v>192</v>
      </c>
      <c r="B358" s="110">
        <v>953</v>
      </c>
      <c r="C358" s="111" t="s">
        <v>41</v>
      </c>
      <c r="D358" s="111" t="s">
        <v>202</v>
      </c>
      <c r="E358" s="111" t="s">
        <v>196</v>
      </c>
      <c r="F358" s="128"/>
      <c r="G358" s="129">
        <v>2082.85</v>
      </c>
      <c r="H358" s="100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2"/>
      <c r="Y358" s="69"/>
    </row>
    <row r="359" spans="1:25" ht="47.25" customHeight="1" outlineLevel="6" thickBot="1">
      <c r="A359" s="113" t="s">
        <v>199</v>
      </c>
      <c r="B359" s="130">
        <v>953</v>
      </c>
      <c r="C359" s="131" t="s">
        <v>41</v>
      </c>
      <c r="D359" s="131" t="s">
        <v>200</v>
      </c>
      <c r="E359" s="131" t="s">
        <v>5</v>
      </c>
      <c r="F359" s="131"/>
      <c r="G359" s="132">
        <f>G360+G362</f>
        <v>319.1</v>
      </c>
      <c r="H359" s="100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2"/>
      <c r="Y359" s="69"/>
    </row>
    <row r="360" spans="1:25" ht="20.25" customHeight="1" outlineLevel="6" thickBot="1">
      <c r="A360" s="5" t="s">
        <v>234</v>
      </c>
      <c r="B360" s="22">
        <v>953</v>
      </c>
      <c r="C360" s="6" t="s">
        <v>41</v>
      </c>
      <c r="D360" s="6" t="s">
        <v>200</v>
      </c>
      <c r="E360" s="6" t="s">
        <v>233</v>
      </c>
      <c r="F360" s="6"/>
      <c r="G360" s="39">
        <f>G361</f>
        <v>177.09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85">
        <v>2744.868</v>
      </c>
      <c r="Y360" s="69">
        <f>X360/G360*100</f>
        <v>1549.9847535151619</v>
      </c>
    </row>
    <row r="361" spans="1:25" ht="16.5" outlineLevel="6" thickBot="1">
      <c r="A361" s="106" t="s">
        <v>211</v>
      </c>
      <c r="B361" s="110">
        <v>953</v>
      </c>
      <c r="C361" s="111" t="s">
        <v>41</v>
      </c>
      <c r="D361" s="111" t="s">
        <v>200</v>
      </c>
      <c r="E361" s="111" t="s">
        <v>235</v>
      </c>
      <c r="F361" s="111"/>
      <c r="G361" s="112">
        <v>177.09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85"/>
      <c r="Y361" s="69"/>
    </row>
    <row r="362" spans="1:25" ht="16.5" outlineLevel="6" thickBot="1">
      <c r="A362" s="5" t="s">
        <v>258</v>
      </c>
      <c r="B362" s="22">
        <v>953</v>
      </c>
      <c r="C362" s="6" t="s">
        <v>41</v>
      </c>
      <c r="D362" s="6" t="s">
        <v>200</v>
      </c>
      <c r="E362" s="6" t="s">
        <v>257</v>
      </c>
      <c r="F362" s="6"/>
      <c r="G362" s="39">
        <f>G363</f>
        <v>142.01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5"/>
      <c r="Y362" s="69"/>
    </row>
    <row r="363" spans="1:25" ht="48" outlineLevel="6" thickBot="1">
      <c r="A363" s="116" t="s">
        <v>192</v>
      </c>
      <c r="B363" s="110">
        <v>953</v>
      </c>
      <c r="C363" s="111" t="s">
        <v>41</v>
      </c>
      <c r="D363" s="111" t="s">
        <v>200</v>
      </c>
      <c r="E363" s="111" t="s">
        <v>196</v>
      </c>
      <c r="F363" s="111"/>
      <c r="G363" s="112">
        <v>142.01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85"/>
      <c r="Y363" s="69"/>
    </row>
    <row r="364" spans="1:25" ht="32.25" outlineLevel="6" thickBot="1">
      <c r="A364" s="45" t="s">
        <v>147</v>
      </c>
      <c r="B364" s="21">
        <v>953</v>
      </c>
      <c r="C364" s="11" t="s">
        <v>41</v>
      </c>
      <c r="D364" s="11" t="s">
        <v>146</v>
      </c>
      <c r="E364" s="11" t="s">
        <v>5</v>
      </c>
      <c r="F364" s="11"/>
      <c r="G364" s="37">
        <f>G365+G367</f>
        <v>5335</v>
      </c>
      <c r="H364" s="37">
        <f aca="true" t="shared" si="68" ref="H364:X364">H365</f>
        <v>0</v>
      </c>
      <c r="I364" s="37">
        <f t="shared" si="68"/>
        <v>0</v>
      </c>
      <c r="J364" s="37">
        <f t="shared" si="68"/>
        <v>0</v>
      </c>
      <c r="K364" s="37">
        <f t="shared" si="68"/>
        <v>0</v>
      </c>
      <c r="L364" s="37">
        <f t="shared" si="68"/>
        <v>0</v>
      </c>
      <c r="M364" s="37">
        <f t="shared" si="68"/>
        <v>0</v>
      </c>
      <c r="N364" s="37">
        <f t="shared" si="68"/>
        <v>0</v>
      </c>
      <c r="O364" s="37">
        <f t="shared" si="68"/>
        <v>0</v>
      </c>
      <c r="P364" s="37">
        <f t="shared" si="68"/>
        <v>0</v>
      </c>
      <c r="Q364" s="37">
        <f t="shared" si="68"/>
        <v>0</v>
      </c>
      <c r="R364" s="37">
        <f t="shared" si="68"/>
        <v>0</v>
      </c>
      <c r="S364" s="37">
        <f t="shared" si="68"/>
        <v>0</v>
      </c>
      <c r="T364" s="37">
        <f t="shared" si="68"/>
        <v>0</v>
      </c>
      <c r="U364" s="37">
        <f t="shared" si="68"/>
        <v>0</v>
      </c>
      <c r="V364" s="37">
        <f t="shared" si="68"/>
        <v>0</v>
      </c>
      <c r="W364" s="37">
        <f t="shared" si="68"/>
        <v>0</v>
      </c>
      <c r="X364" s="77">
        <f t="shared" si="68"/>
        <v>3215.05065</v>
      </c>
      <c r="Y364" s="69">
        <f>X364/G364*100</f>
        <v>60.26336738519213</v>
      </c>
    </row>
    <row r="365" spans="1:25" ht="32.25" outlineLevel="6" thickBot="1">
      <c r="A365" s="5" t="s">
        <v>219</v>
      </c>
      <c r="B365" s="22">
        <v>953</v>
      </c>
      <c r="C365" s="6" t="s">
        <v>41</v>
      </c>
      <c r="D365" s="6" t="s">
        <v>146</v>
      </c>
      <c r="E365" s="6" t="s">
        <v>213</v>
      </c>
      <c r="F365" s="6"/>
      <c r="G365" s="39">
        <f>G366</f>
        <v>2383.92</v>
      </c>
      <c r="H365" s="29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54"/>
      <c r="X365" s="75">
        <v>3215.05065</v>
      </c>
      <c r="Y365" s="69">
        <f>X365/G365*100</f>
        <v>134.86403276955602</v>
      </c>
    </row>
    <row r="366" spans="1:25" ht="32.25" outlineLevel="6" thickBot="1">
      <c r="A366" s="106" t="s">
        <v>221</v>
      </c>
      <c r="B366" s="110">
        <v>953</v>
      </c>
      <c r="C366" s="111" t="s">
        <v>41</v>
      </c>
      <c r="D366" s="111" t="s">
        <v>146</v>
      </c>
      <c r="E366" s="111" t="s">
        <v>215</v>
      </c>
      <c r="F366" s="111"/>
      <c r="G366" s="112">
        <v>2383.92</v>
      </c>
      <c r="H366" s="6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85"/>
      <c r="Y366" s="69"/>
    </row>
    <row r="367" spans="1:25" ht="16.5" outlineLevel="6" thickBot="1">
      <c r="A367" s="5" t="s">
        <v>258</v>
      </c>
      <c r="B367" s="22">
        <v>953</v>
      </c>
      <c r="C367" s="6" t="s">
        <v>41</v>
      </c>
      <c r="D367" s="6" t="s">
        <v>146</v>
      </c>
      <c r="E367" s="6" t="s">
        <v>257</v>
      </c>
      <c r="F367" s="6"/>
      <c r="G367" s="39">
        <f>G368</f>
        <v>2951.08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85"/>
      <c r="Y367" s="69"/>
    </row>
    <row r="368" spans="1:25" ht="48" outlineLevel="6" thickBot="1">
      <c r="A368" s="116" t="s">
        <v>192</v>
      </c>
      <c r="B368" s="110">
        <v>953</v>
      </c>
      <c r="C368" s="111" t="s">
        <v>41</v>
      </c>
      <c r="D368" s="111" t="s">
        <v>146</v>
      </c>
      <c r="E368" s="111" t="s">
        <v>196</v>
      </c>
      <c r="F368" s="111"/>
      <c r="G368" s="112">
        <v>2951.08</v>
      </c>
      <c r="H368" s="6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85"/>
      <c r="Y368" s="69"/>
    </row>
    <row r="369" spans="1:25" ht="79.5" outlineLevel="6" thickBot="1">
      <c r="A369" s="46" t="s">
        <v>137</v>
      </c>
      <c r="B369" s="23">
        <v>953</v>
      </c>
      <c r="C369" s="11" t="s">
        <v>41</v>
      </c>
      <c r="D369" s="11" t="s">
        <v>136</v>
      </c>
      <c r="E369" s="11" t="s">
        <v>5</v>
      </c>
      <c r="F369" s="11"/>
      <c r="G369" s="37">
        <f>G370+G372+G375</f>
        <v>199397</v>
      </c>
      <c r="H369" s="37">
        <f aca="true" t="shared" si="69" ref="H369:X369">H370</f>
        <v>0</v>
      </c>
      <c r="I369" s="37">
        <f t="shared" si="69"/>
        <v>0</v>
      </c>
      <c r="J369" s="37">
        <f t="shared" si="69"/>
        <v>0</v>
      </c>
      <c r="K369" s="37">
        <f t="shared" si="69"/>
        <v>0</v>
      </c>
      <c r="L369" s="37">
        <f t="shared" si="69"/>
        <v>0</v>
      </c>
      <c r="M369" s="37">
        <f t="shared" si="69"/>
        <v>0</v>
      </c>
      <c r="N369" s="37">
        <f t="shared" si="69"/>
        <v>0</v>
      </c>
      <c r="O369" s="37">
        <f t="shared" si="69"/>
        <v>0</v>
      </c>
      <c r="P369" s="37">
        <f t="shared" si="69"/>
        <v>0</v>
      </c>
      <c r="Q369" s="37">
        <f t="shared" si="69"/>
        <v>0</v>
      </c>
      <c r="R369" s="37">
        <f t="shared" si="69"/>
        <v>0</v>
      </c>
      <c r="S369" s="37">
        <f t="shared" si="69"/>
        <v>0</v>
      </c>
      <c r="T369" s="37">
        <f t="shared" si="69"/>
        <v>0</v>
      </c>
      <c r="U369" s="37">
        <f t="shared" si="69"/>
        <v>0</v>
      </c>
      <c r="V369" s="37">
        <f t="shared" si="69"/>
        <v>0</v>
      </c>
      <c r="W369" s="37">
        <f t="shared" si="69"/>
        <v>0</v>
      </c>
      <c r="X369" s="77">
        <f t="shared" si="69"/>
        <v>82757.514</v>
      </c>
      <c r="Y369" s="69">
        <f>X369/G369*100</f>
        <v>41.503891232064674</v>
      </c>
    </row>
    <row r="370" spans="1:25" ht="21.75" customHeight="1" outlineLevel="6" thickBot="1">
      <c r="A370" s="5" t="s">
        <v>234</v>
      </c>
      <c r="B370" s="22">
        <v>953</v>
      </c>
      <c r="C370" s="6" t="s">
        <v>41</v>
      </c>
      <c r="D370" s="6" t="s">
        <v>136</v>
      </c>
      <c r="E370" s="6" t="s">
        <v>233</v>
      </c>
      <c r="F370" s="6"/>
      <c r="G370" s="39">
        <f>G371</f>
        <v>119910.09</v>
      </c>
      <c r="H370" s="29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54"/>
      <c r="X370" s="75">
        <v>82757.514</v>
      </c>
      <c r="Y370" s="69">
        <f>X370/G370*100</f>
        <v>69.01630546687105</v>
      </c>
    </row>
    <row r="371" spans="1:25" ht="16.5" outlineLevel="6" thickBot="1">
      <c r="A371" s="106" t="s">
        <v>211</v>
      </c>
      <c r="B371" s="110">
        <v>953</v>
      </c>
      <c r="C371" s="111" t="s">
        <v>41</v>
      </c>
      <c r="D371" s="111" t="s">
        <v>136</v>
      </c>
      <c r="E371" s="111" t="s">
        <v>235</v>
      </c>
      <c r="F371" s="111"/>
      <c r="G371" s="112">
        <v>119910.09</v>
      </c>
      <c r="H371" s="6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85"/>
      <c r="Y371" s="69"/>
    </row>
    <row r="372" spans="1:25" ht="32.25" outlineLevel="6" thickBot="1">
      <c r="A372" s="5" t="s">
        <v>219</v>
      </c>
      <c r="B372" s="22">
        <v>953</v>
      </c>
      <c r="C372" s="6" t="s">
        <v>41</v>
      </c>
      <c r="D372" s="6" t="s">
        <v>136</v>
      </c>
      <c r="E372" s="6" t="s">
        <v>213</v>
      </c>
      <c r="F372" s="6"/>
      <c r="G372" s="39">
        <f>G374+G373</f>
        <v>479.75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32.25" outlineLevel="6" thickBot="1">
      <c r="A373" s="106" t="s">
        <v>220</v>
      </c>
      <c r="B373" s="110">
        <v>953</v>
      </c>
      <c r="C373" s="111" t="s">
        <v>41</v>
      </c>
      <c r="D373" s="111" t="s">
        <v>136</v>
      </c>
      <c r="E373" s="111" t="s">
        <v>214</v>
      </c>
      <c r="F373" s="111"/>
      <c r="G373" s="112">
        <v>186.24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32.25" outlineLevel="6" thickBot="1">
      <c r="A374" s="106" t="s">
        <v>221</v>
      </c>
      <c r="B374" s="110">
        <v>953</v>
      </c>
      <c r="C374" s="111" t="s">
        <v>41</v>
      </c>
      <c r="D374" s="111" t="s">
        <v>136</v>
      </c>
      <c r="E374" s="111" t="s">
        <v>215</v>
      </c>
      <c r="F374" s="111"/>
      <c r="G374" s="112">
        <v>293.51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6.5" outlineLevel="6" thickBot="1">
      <c r="A375" s="5" t="s">
        <v>258</v>
      </c>
      <c r="B375" s="22">
        <v>953</v>
      </c>
      <c r="C375" s="6" t="s">
        <v>41</v>
      </c>
      <c r="D375" s="6" t="s">
        <v>136</v>
      </c>
      <c r="E375" s="6" t="s">
        <v>257</v>
      </c>
      <c r="F375" s="6"/>
      <c r="G375" s="39">
        <f>G376</f>
        <v>79007.16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5"/>
      <c r="Y375" s="69"/>
    </row>
    <row r="376" spans="1:25" ht="48" outlineLevel="6" thickBot="1">
      <c r="A376" s="116" t="s">
        <v>192</v>
      </c>
      <c r="B376" s="110">
        <v>953</v>
      </c>
      <c r="C376" s="111" t="s">
        <v>41</v>
      </c>
      <c r="D376" s="111" t="s">
        <v>136</v>
      </c>
      <c r="E376" s="111" t="s">
        <v>196</v>
      </c>
      <c r="F376" s="111"/>
      <c r="G376" s="112">
        <v>79007.16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85"/>
      <c r="Y376" s="69"/>
    </row>
    <row r="377" spans="1:25" ht="48" outlineLevel="6" thickBot="1">
      <c r="A377" s="167" t="s">
        <v>323</v>
      </c>
      <c r="B377" s="20">
        <v>953</v>
      </c>
      <c r="C377" s="9" t="s">
        <v>41</v>
      </c>
      <c r="D377" s="9" t="s">
        <v>326</v>
      </c>
      <c r="E377" s="9" t="s">
        <v>5</v>
      </c>
      <c r="F377" s="111"/>
      <c r="G377" s="10">
        <f>G378+G381+G384</f>
        <v>1158.37</v>
      </c>
      <c r="H377" s="6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85"/>
      <c r="Y377" s="69"/>
    </row>
    <row r="378" spans="1:25" ht="32.25" outlineLevel="6" thickBot="1">
      <c r="A378" s="166" t="s">
        <v>332</v>
      </c>
      <c r="B378" s="108">
        <v>953</v>
      </c>
      <c r="C378" s="109" t="s">
        <v>41</v>
      </c>
      <c r="D378" s="109" t="s">
        <v>335</v>
      </c>
      <c r="E378" s="109" t="s">
        <v>5</v>
      </c>
      <c r="F378" s="111"/>
      <c r="G378" s="16">
        <f>G379</f>
        <v>265.66</v>
      </c>
      <c r="H378" s="65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85"/>
      <c r="Y378" s="69"/>
    </row>
    <row r="379" spans="1:25" ht="16.5" outlineLevel="6" thickBot="1">
      <c r="A379" s="5" t="s">
        <v>258</v>
      </c>
      <c r="B379" s="22">
        <v>953</v>
      </c>
      <c r="C379" s="6" t="s">
        <v>41</v>
      </c>
      <c r="D379" s="6" t="s">
        <v>335</v>
      </c>
      <c r="E379" s="6" t="s">
        <v>257</v>
      </c>
      <c r="F379" s="111"/>
      <c r="G379" s="7">
        <f>G380</f>
        <v>265.66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85"/>
      <c r="Y379" s="69"/>
    </row>
    <row r="380" spans="1:25" ht="16.5" outlineLevel="6" thickBot="1">
      <c r="A380" s="116" t="s">
        <v>193</v>
      </c>
      <c r="B380" s="110">
        <v>953</v>
      </c>
      <c r="C380" s="111" t="s">
        <v>41</v>
      </c>
      <c r="D380" s="111" t="s">
        <v>335</v>
      </c>
      <c r="E380" s="111" t="s">
        <v>195</v>
      </c>
      <c r="F380" s="111"/>
      <c r="G380" s="118">
        <v>265.66</v>
      </c>
      <c r="H380" s="65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85"/>
      <c r="Y380" s="69"/>
    </row>
    <row r="381" spans="1:25" ht="32.25" outlineLevel="6" thickBot="1">
      <c r="A381" s="166" t="s">
        <v>333</v>
      </c>
      <c r="B381" s="108">
        <v>953</v>
      </c>
      <c r="C381" s="109" t="s">
        <v>41</v>
      </c>
      <c r="D381" s="109" t="s">
        <v>336</v>
      </c>
      <c r="E381" s="109" t="s">
        <v>5</v>
      </c>
      <c r="F381" s="111"/>
      <c r="G381" s="16">
        <f>G382</f>
        <v>859.92</v>
      </c>
      <c r="H381" s="65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85"/>
      <c r="Y381" s="69"/>
    </row>
    <row r="382" spans="1:25" ht="32.25" outlineLevel="6" thickBot="1">
      <c r="A382" s="5" t="s">
        <v>219</v>
      </c>
      <c r="B382" s="22">
        <v>953</v>
      </c>
      <c r="C382" s="6" t="s">
        <v>41</v>
      </c>
      <c r="D382" s="6" t="s">
        <v>336</v>
      </c>
      <c r="E382" s="6" t="s">
        <v>213</v>
      </c>
      <c r="F382" s="111"/>
      <c r="G382" s="7">
        <f>G383</f>
        <v>859.92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85"/>
      <c r="Y382" s="69"/>
    </row>
    <row r="383" spans="1:25" ht="32.25" outlineLevel="6" thickBot="1">
      <c r="A383" s="106" t="s">
        <v>221</v>
      </c>
      <c r="B383" s="110">
        <v>953</v>
      </c>
      <c r="C383" s="111" t="s">
        <v>41</v>
      </c>
      <c r="D383" s="111" t="s">
        <v>336</v>
      </c>
      <c r="E383" s="111" t="s">
        <v>215</v>
      </c>
      <c r="F383" s="111"/>
      <c r="G383" s="118">
        <v>859.92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85"/>
      <c r="Y383" s="69"/>
    </row>
    <row r="384" spans="1:25" ht="32.25" outlineLevel="6" thickBot="1">
      <c r="A384" s="166" t="s">
        <v>334</v>
      </c>
      <c r="B384" s="108">
        <v>953</v>
      </c>
      <c r="C384" s="109" t="s">
        <v>41</v>
      </c>
      <c r="D384" s="109" t="s">
        <v>337</v>
      </c>
      <c r="E384" s="109" t="s">
        <v>5</v>
      </c>
      <c r="F384" s="111"/>
      <c r="G384" s="16">
        <f>G385</f>
        <v>32.79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85"/>
      <c r="Y384" s="69"/>
    </row>
    <row r="385" spans="1:25" ht="16.5" outlineLevel="6" thickBot="1">
      <c r="A385" s="5" t="s">
        <v>258</v>
      </c>
      <c r="B385" s="22">
        <v>953</v>
      </c>
      <c r="C385" s="6" t="s">
        <v>41</v>
      </c>
      <c r="D385" s="6" t="s">
        <v>337</v>
      </c>
      <c r="E385" s="6" t="s">
        <v>257</v>
      </c>
      <c r="F385" s="111"/>
      <c r="G385" s="7">
        <f>G386</f>
        <v>32.79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/>
      <c r="Y385" s="69"/>
    </row>
    <row r="386" spans="1:25" ht="16.5" outlineLevel="6" thickBot="1">
      <c r="A386" s="116" t="s">
        <v>193</v>
      </c>
      <c r="B386" s="110">
        <v>953</v>
      </c>
      <c r="C386" s="111" t="s">
        <v>41</v>
      </c>
      <c r="D386" s="111" t="s">
        <v>337</v>
      </c>
      <c r="E386" s="111" t="s">
        <v>195</v>
      </c>
      <c r="F386" s="111"/>
      <c r="G386" s="118">
        <v>32.79</v>
      </c>
      <c r="H386" s="6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85"/>
      <c r="Y386" s="69"/>
    </row>
    <row r="387" spans="1:25" ht="16.5" outlineLevel="6" thickBot="1">
      <c r="A387" s="13" t="s">
        <v>71</v>
      </c>
      <c r="B387" s="20">
        <v>953</v>
      </c>
      <c r="C387" s="9" t="s">
        <v>44</v>
      </c>
      <c r="D387" s="9" t="s">
        <v>24</v>
      </c>
      <c r="E387" s="9" t="s">
        <v>5</v>
      </c>
      <c r="F387" s="9"/>
      <c r="G387" s="35">
        <f>G388</f>
        <v>2000</v>
      </c>
      <c r="H387" s="6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85"/>
      <c r="Y387" s="69"/>
    </row>
    <row r="388" spans="1:25" ht="32.25" outlineLevel="6" thickBot="1">
      <c r="A388" s="113" t="s">
        <v>299</v>
      </c>
      <c r="B388" s="108">
        <v>953</v>
      </c>
      <c r="C388" s="109" t="s">
        <v>44</v>
      </c>
      <c r="D388" s="109" t="s">
        <v>296</v>
      </c>
      <c r="E388" s="109" t="s">
        <v>5</v>
      </c>
      <c r="F388" s="109"/>
      <c r="G388" s="40">
        <f>G389</f>
        <v>2000</v>
      </c>
      <c r="H388" s="6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85"/>
      <c r="Y388" s="69"/>
    </row>
    <row r="389" spans="1:25" ht="16.5" outlineLevel="6" thickBot="1">
      <c r="A389" s="123" t="s">
        <v>300</v>
      </c>
      <c r="B389" s="108">
        <v>953</v>
      </c>
      <c r="C389" s="109" t="s">
        <v>44</v>
      </c>
      <c r="D389" s="109" t="s">
        <v>297</v>
      </c>
      <c r="E389" s="109" t="s">
        <v>5</v>
      </c>
      <c r="F389" s="109"/>
      <c r="G389" s="40">
        <f>G390</f>
        <v>2000</v>
      </c>
      <c r="H389" s="65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85"/>
      <c r="Y389" s="69"/>
    </row>
    <row r="390" spans="1:25" ht="16.5" outlineLevel="6" thickBot="1">
      <c r="A390" s="123" t="s">
        <v>301</v>
      </c>
      <c r="B390" s="108">
        <v>953</v>
      </c>
      <c r="C390" s="109" t="s">
        <v>44</v>
      </c>
      <c r="D390" s="109" t="s">
        <v>298</v>
      </c>
      <c r="E390" s="109" t="s">
        <v>5</v>
      </c>
      <c r="F390" s="109"/>
      <c r="G390" s="40">
        <f>G391+G393</f>
        <v>2000</v>
      </c>
      <c r="H390" s="65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85"/>
      <c r="Y390" s="69"/>
    </row>
    <row r="391" spans="1:25" ht="32.25" outlineLevel="6" thickBot="1">
      <c r="A391" s="5" t="s">
        <v>219</v>
      </c>
      <c r="B391" s="22">
        <v>953</v>
      </c>
      <c r="C391" s="6" t="s">
        <v>44</v>
      </c>
      <c r="D391" s="6" t="s">
        <v>298</v>
      </c>
      <c r="E391" s="6" t="s">
        <v>213</v>
      </c>
      <c r="F391" s="6"/>
      <c r="G391" s="39">
        <f>G392</f>
        <v>1360.9</v>
      </c>
      <c r="H391" s="65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85"/>
      <c r="Y391" s="69"/>
    </row>
    <row r="392" spans="1:25" ht="32.25" outlineLevel="6" thickBot="1">
      <c r="A392" s="106" t="s">
        <v>221</v>
      </c>
      <c r="B392" s="110">
        <v>953</v>
      </c>
      <c r="C392" s="111" t="s">
        <v>44</v>
      </c>
      <c r="D392" s="111" t="s">
        <v>298</v>
      </c>
      <c r="E392" s="111" t="s">
        <v>215</v>
      </c>
      <c r="F392" s="111"/>
      <c r="G392" s="112">
        <v>1360.9</v>
      </c>
      <c r="H392" s="6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85"/>
      <c r="Y392" s="69"/>
    </row>
    <row r="393" spans="1:25" ht="16.5" outlineLevel="6" thickBot="1">
      <c r="A393" s="5" t="s">
        <v>258</v>
      </c>
      <c r="B393" s="22">
        <v>953</v>
      </c>
      <c r="C393" s="6" t="s">
        <v>44</v>
      </c>
      <c r="D393" s="6" t="s">
        <v>298</v>
      </c>
      <c r="E393" s="6" t="s">
        <v>257</v>
      </c>
      <c r="F393" s="6"/>
      <c r="G393" s="39">
        <f>G394</f>
        <v>639.1</v>
      </c>
      <c r="H393" s="6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85"/>
      <c r="Y393" s="69"/>
    </row>
    <row r="394" spans="1:25" ht="48" outlineLevel="6" thickBot="1">
      <c r="A394" s="116" t="s">
        <v>192</v>
      </c>
      <c r="B394" s="110">
        <v>953</v>
      </c>
      <c r="C394" s="111" t="s">
        <v>44</v>
      </c>
      <c r="D394" s="111" t="s">
        <v>298</v>
      </c>
      <c r="E394" s="111" t="s">
        <v>196</v>
      </c>
      <c r="F394" s="111"/>
      <c r="G394" s="112">
        <v>639.1</v>
      </c>
      <c r="H394" s="6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85"/>
      <c r="Y394" s="69"/>
    </row>
    <row r="395" spans="1:25" ht="32.25" outlineLevel="6" thickBot="1">
      <c r="A395" s="105" t="s">
        <v>145</v>
      </c>
      <c r="B395" s="20">
        <v>953</v>
      </c>
      <c r="C395" s="9" t="s">
        <v>44</v>
      </c>
      <c r="D395" s="9" t="s">
        <v>204</v>
      </c>
      <c r="E395" s="9" t="s">
        <v>5</v>
      </c>
      <c r="F395" s="9"/>
      <c r="G395" s="35">
        <f>G396+G398</f>
        <v>0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85"/>
      <c r="Y395" s="69"/>
    </row>
    <row r="396" spans="1:25" ht="32.25" outlineLevel="6" thickBot="1">
      <c r="A396" s="5" t="s">
        <v>219</v>
      </c>
      <c r="B396" s="22">
        <v>953</v>
      </c>
      <c r="C396" s="6" t="s">
        <v>44</v>
      </c>
      <c r="D396" s="6" t="s">
        <v>204</v>
      </c>
      <c r="E396" s="6" t="s">
        <v>213</v>
      </c>
      <c r="F396" s="6"/>
      <c r="G396" s="39">
        <f>G397</f>
        <v>0</v>
      </c>
      <c r="H396" s="6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85"/>
      <c r="Y396" s="69"/>
    </row>
    <row r="397" spans="1:25" ht="32.25" outlineLevel="6" thickBot="1">
      <c r="A397" s="106" t="s">
        <v>221</v>
      </c>
      <c r="B397" s="110">
        <v>953</v>
      </c>
      <c r="C397" s="111" t="s">
        <v>44</v>
      </c>
      <c r="D397" s="111" t="s">
        <v>204</v>
      </c>
      <c r="E397" s="111" t="s">
        <v>215</v>
      </c>
      <c r="F397" s="111"/>
      <c r="G397" s="112">
        <v>0</v>
      </c>
      <c r="H397" s="6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85"/>
      <c r="Y397" s="69"/>
    </row>
    <row r="398" spans="1:25" ht="16.5" outlineLevel="6" thickBot="1">
      <c r="A398" s="5" t="s">
        <v>258</v>
      </c>
      <c r="B398" s="22">
        <v>953</v>
      </c>
      <c r="C398" s="6" t="s">
        <v>44</v>
      </c>
      <c r="D398" s="6" t="s">
        <v>204</v>
      </c>
      <c r="E398" s="6" t="s">
        <v>257</v>
      </c>
      <c r="F398" s="6"/>
      <c r="G398" s="39">
        <f>G399</f>
        <v>0</v>
      </c>
      <c r="H398" s="6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85"/>
      <c r="Y398" s="69"/>
    </row>
    <row r="399" spans="1:25" ht="48" outlineLevel="6" thickBot="1">
      <c r="A399" s="119" t="s">
        <v>192</v>
      </c>
      <c r="B399" s="110">
        <v>953</v>
      </c>
      <c r="C399" s="111" t="s">
        <v>44</v>
      </c>
      <c r="D399" s="111" t="s">
        <v>204</v>
      </c>
      <c r="E399" s="111" t="s">
        <v>196</v>
      </c>
      <c r="F399" s="111"/>
      <c r="G399" s="112">
        <v>0</v>
      </c>
      <c r="H399" s="65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85"/>
      <c r="Y399" s="69"/>
    </row>
    <row r="400" spans="1:25" ht="16.5" outlineLevel="6" thickBot="1">
      <c r="A400" s="34" t="s">
        <v>72</v>
      </c>
      <c r="B400" s="20">
        <v>953</v>
      </c>
      <c r="C400" s="9" t="s">
        <v>25</v>
      </c>
      <c r="D400" s="9" t="s">
        <v>6</v>
      </c>
      <c r="E400" s="9" t="s">
        <v>5</v>
      </c>
      <c r="F400" s="9"/>
      <c r="G400" s="35">
        <f>G401+G421</f>
        <v>17372.83</v>
      </c>
      <c r="H400" s="35">
        <f aca="true" t="shared" si="70" ref="H400:X400">H401+H421</f>
        <v>0</v>
      </c>
      <c r="I400" s="35">
        <f t="shared" si="70"/>
        <v>0</v>
      </c>
      <c r="J400" s="35">
        <f t="shared" si="70"/>
        <v>0</v>
      </c>
      <c r="K400" s="35">
        <f t="shared" si="70"/>
        <v>0</v>
      </c>
      <c r="L400" s="35">
        <f t="shared" si="70"/>
        <v>0</v>
      </c>
      <c r="M400" s="35">
        <f t="shared" si="70"/>
        <v>0</v>
      </c>
      <c r="N400" s="35">
        <f t="shared" si="70"/>
        <v>0</v>
      </c>
      <c r="O400" s="35">
        <f t="shared" si="70"/>
        <v>0</v>
      </c>
      <c r="P400" s="35">
        <f t="shared" si="70"/>
        <v>0</v>
      </c>
      <c r="Q400" s="35">
        <f t="shared" si="70"/>
        <v>0</v>
      </c>
      <c r="R400" s="35">
        <f t="shared" si="70"/>
        <v>0</v>
      </c>
      <c r="S400" s="35">
        <f t="shared" si="70"/>
        <v>0</v>
      </c>
      <c r="T400" s="35">
        <f t="shared" si="70"/>
        <v>0</v>
      </c>
      <c r="U400" s="35">
        <f t="shared" si="70"/>
        <v>0</v>
      </c>
      <c r="V400" s="35">
        <f t="shared" si="70"/>
        <v>0</v>
      </c>
      <c r="W400" s="35">
        <f t="shared" si="70"/>
        <v>0</v>
      </c>
      <c r="X400" s="76">
        <f t="shared" si="70"/>
        <v>12003.04085</v>
      </c>
      <c r="Y400" s="69">
        <f>X400/G400*100</f>
        <v>69.09087840035272</v>
      </c>
    </row>
    <row r="401" spans="1:25" ht="79.5" outlineLevel="6" thickBot="1">
      <c r="A401" s="42" t="s">
        <v>121</v>
      </c>
      <c r="B401" s="21">
        <v>953</v>
      </c>
      <c r="C401" s="11" t="s">
        <v>25</v>
      </c>
      <c r="D401" s="11" t="s">
        <v>120</v>
      </c>
      <c r="E401" s="11" t="s">
        <v>5</v>
      </c>
      <c r="F401" s="11"/>
      <c r="G401" s="37">
        <f>G402+G412</f>
        <v>17372.83</v>
      </c>
      <c r="H401" s="37">
        <f aca="true" t="shared" si="71" ref="H401:X402">H402</f>
        <v>0</v>
      </c>
      <c r="I401" s="37">
        <f t="shared" si="71"/>
        <v>0</v>
      </c>
      <c r="J401" s="37">
        <f t="shared" si="71"/>
        <v>0</v>
      </c>
      <c r="K401" s="37">
        <f t="shared" si="71"/>
        <v>0</v>
      </c>
      <c r="L401" s="37">
        <f t="shared" si="71"/>
        <v>0</v>
      </c>
      <c r="M401" s="37">
        <f t="shared" si="71"/>
        <v>0</v>
      </c>
      <c r="N401" s="37">
        <f t="shared" si="71"/>
        <v>0</v>
      </c>
      <c r="O401" s="37">
        <f t="shared" si="71"/>
        <v>0</v>
      </c>
      <c r="P401" s="37">
        <f t="shared" si="71"/>
        <v>0</v>
      </c>
      <c r="Q401" s="37">
        <f t="shared" si="71"/>
        <v>0</v>
      </c>
      <c r="R401" s="37">
        <f t="shared" si="71"/>
        <v>0</v>
      </c>
      <c r="S401" s="37">
        <f t="shared" si="71"/>
        <v>0</v>
      </c>
      <c r="T401" s="37">
        <f t="shared" si="71"/>
        <v>0</v>
      </c>
      <c r="U401" s="37">
        <f t="shared" si="71"/>
        <v>0</v>
      </c>
      <c r="V401" s="37">
        <f t="shared" si="71"/>
        <v>0</v>
      </c>
      <c r="W401" s="37">
        <f t="shared" si="71"/>
        <v>0</v>
      </c>
      <c r="X401" s="77">
        <f t="shared" si="71"/>
        <v>12003.04085</v>
      </c>
      <c r="Y401" s="69">
        <f>X401/G401*100</f>
        <v>69.09087840035272</v>
      </c>
    </row>
    <row r="402" spans="1:25" ht="32.25" outlineLevel="6" thickBot="1">
      <c r="A402" s="107" t="s">
        <v>81</v>
      </c>
      <c r="B402" s="108">
        <v>953</v>
      </c>
      <c r="C402" s="109" t="s">
        <v>25</v>
      </c>
      <c r="D402" s="109" t="s">
        <v>36</v>
      </c>
      <c r="E402" s="109" t="s">
        <v>5</v>
      </c>
      <c r="F402" s="109"/>
      <c r="G402" s="40">
        <f>G403+G406+G409</f>
        <v>15725</v>
      </c>
      <c r="H402" s="39">
        <f t="shared" si="71"/>
        <v>0</v>
      </c>
      <c r="I402" s="39">
        <f t="shared" si="71"/>
        <v>0</v>
      </c>
      <c r="J402" s="39">
        <f t="shared" si="71"/>
        <v>0</v>
      </c>
      <c r="K402" s="39">
        <f t="shared" si="71"/>
        <v>0</v>
      </c>
      <c r="L402" s="39">
        <f t="shared" si="71"/>
        <v>0</v>
      </c>
      <c r="M402" s="39">
        <f t="shared" si="71"/>
        <v>0</v>
      </c>
      <c r="N402" s="39">
        <f t="shared" si="71"/>
        <v>0</v>
      </c>
      <c r="O402" s="39">
        <f t="shared" si="71"/>
        <v>0</v>
      </c>
      <c r="P402" s="39">
        <f t="shared" si="71"/>
        <v>0</v>
      </c>
      <c r="Q402" s="39">
        <f t="shared" si="71"/>
        <v>0</v>
      </c>
      <c r="R402" s="39">
        <f t="shared" si="71"/>
        <v>0</v>
      </c>
      <c r="S402" s="39">
        <f t="shared" si="71"/>
        <v>0</v>
      </c>
      <c r="T402" s="39">
        <f t="shared" si="71"/>
        <v>0</v>
      </c>
      <c r="U402" s="39">
        <f t="shared" si="71"/>
        <v>0</v>
      </c>
      <c r="V402" s="39">
        <f t="shared" si="71"/>
        <v>0</v>
      </c>
      <c r="W402" s="39">
        <f t="shared" si="71"/>
        <v>0</v>
      </c>
      <c r="X402" s="78">
        <f t="shared" si="71"/>
        <v>12003.04085</v>
      </c>
      <c r="Y402" s="69">
        <f>X402/G402*100</f>
        <v>76.33094340222574</v>
      </c>
    </row>
    <row r="403" spans="1:25" ht="32.25" outlineLevel="6" thickBot="1">
      <c r="A403" s="5" t="s">
        <v>234</v>
      </c>
      <c r="B403" s="22">
        <v>953</v>
      </c>
      <c r="C403" s="6" t="s">
        <v>25</v>
      </c>
      <c r="D403" s="6" t="s">
        <v>36</v>
      </c>
      <c r="E403" s="6" t="s">
        <v>233</v>
      </c>
      <c r="F403" s="6"/>
      <c r="G403" s="39">
        <f>G404+G405</f>
        <v>12842</v>
      </c>
      <c r="H403" s="29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54"/>
      <c r="X403" s="75">
        <v>12003.04085</v>
      </c>
      <c r="Y403" s="69">
        <f>X403/G403*100</f>
        <v>93.46706782432642</v>
      </c>
    </row>
    <row r="404" spans="1:25" ht="16.5" outlineLevel="6" thickBot="1">
      <c r="A404" s="106" t="s">
        <v>211</v>
      </c>
      <c r="B404" s="110">
        <v>953</v>
      </c>
      <c r="C404" s="111" t="s">
        <v>25</v>
      </c>
      <c r="D404" s="111" t="s">
        <v>36</v>
      </c>
      <c r="E404" s="111" t="s">
        <v>235</v>
      </c>
      <c r="F404" s="111"/>
      <c r="G404" s="112">
        <v>12822</v>
      </c>
      <c r="H404" s="65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85"/>
      <c r="Y404" s="69"/>
    </row>
    <row r="405" spans="1:25" ht="32.25" outlineLevel="6" thickBot="1">
      <c r="A405" s="106" t="s">
        <v>212</v>
      </c>
      <c r="B405" s="110">
        <v>953</v>
      </c>
      <c r="C405" s="111" t="s">
        <v>25</v>
      </c>
      <c r="D405" s="111" t="s">
        <v>36</v>
      </c>
      <c r="E405" s="111" t="s">
        <v>236</v>
      </c>
      <c r="F405" s="111"/>
      <c r="G405" s="112">
        <v>20</v>
      </c>
      <c r="H405" s="6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85"/>
      <c r="Y405" s="69"/>
    </row>
    <row r="406" spans="1:25" ht="32.25" outlineLevel="6" thickBot="1">
      <c r="A406" s="5" t="s">
        <v>219</v>
      </c>
      <c r="B406" s="22">
        <v>953</v>
      </c>
      <c r="C406" s="6" t="s">
        <v>25</v>
      </c>
      <c r="D406" s="6" t="s">
        <v>36</v>
      </c>
      <c r="E406" s="6" t="s">
        <v>213</v>
      </c>
      <c r="F406" s="6"/>
      <c r="G406" s="39">
        <f>G407+G408</f>
        <v>2823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32.25" outlineLevel="6" thickBot="1">
      <c r="A407" s="106" t="s">
        <v>220</v>
      </c>
      <c r="B407" s="110">
        <v>953</v>
      </c>
      <c r="C407" s="111" t="s">
        <v>25</v>
      </c>
      <c r="D407" s="111" t="s">
        <v>36</v>
      </c>
      <c r="E407" s="111" t="s">
        <v>214</v>
      </c>
      <c r="F407" s="111"/>
      <c r="G407" s="112">
        <v>544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32.25" outlineLevel="6" thickBot="1">
      <c r="A408" s="106" t="s">
        <v>221</v>
      </c>
      <c r="B408" s="110">
        <v>953</v>
      </c>
      <c r="C408" s="111" t="s">
        <v>25</v>
      </c>
      <c r="D408" s="111" t="s">
        <v>36</v>
      </c>
      <c r="E408" s="111" t="s">
        <v>215</v>
      </c>
      <c r="F408" s="111"/>
      <c r="G408" s="112">
        <v>2279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5"/>
      <c r="Y408" s="69"/>
    </row>
    <row r="409" spans="1:25" ht="16.5" outlineLevel="6" thickBot="1">
      <c r="A409" s="5" t="s">
        <v>222</v>
      </c>
      <c r="B409" s="22">
        <v>953</v>
      </c>
      <c r="C409" s="6" t="s">
        <v>25</v>
      </c>
      <c r="D409" s="6" t="s">
        <v>36</v>
      </c>
      <c r="E409" s="6" t="s">
        <v>216</v>
      </c>
      <c r="F409" s="6"/>
      <c r="G409" s="39">
        <f>G410+G411</f>
        <v>60</v>
      </c>
      <c r="H409" s="6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85"/>
      <c r="Y409" s="69"/>
    </row>
    <row r="410" spans="1:25" ht="32.25" outlineLevel="6" thickBot="1">
      <c r="A410" s="106" t="s">
        <v>223</v>
      </c>
      <c r="B410" s="110">
        <v>953</v>
      </c>
      <c r="C410" s="111" t="s">
        <v>25</v>
      </c>
      <c r="D410" s="111" t="s">
        <v>36</v>
      </c>
      <c r="E410" s="111" t="s">
        <v>217</v>
      </c>
      <c r="F410" s="111"/>
      <c r="G410" s="112">
        <v>3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16.5" outlineLevel="6" thickBot="1">
      <c r="A411" s="106" t="s">
        <v>224</v>
      </c>
      <c r="B411" s="110">
        <v>953</v>
      </c>
      <c r="C411" s="111" t="s">
        <v>25</v>
      </c>
      <c r="D411" s="111" t="s">
        <v>36</v>
      </c>
      <c r="E411" s="111" t="s">
        <v>218</v>
      </c>
      <c r="F411" s="111"/>
      <c r="G411" s="112">
        <v>57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16.5" outlineLevel="6" thickBot="1">
      <c r="A412" s="105" t="s">
        <v>71</v>
      </c>
      <c r="B412" s="20">
        <v>953</v>
      </c>
      <c r="C412" s="9" t="s">
        <v>25</v>
      </c>
      <c r="D412" s="9" t="s">
        <v>24</v>
      </c>
      <c r="E412" s="9" t="s">
        <v>5</v>
      </c>
      <c r="F412" s="9"/>
      <c r="G412" s="10">
        <f>G413+G418</f>
        <v>1647.8300000000002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16.5" outlineLevel="6" thickBot="1">
      <c r="A413" s="95" t="s">
        <v>305</v>
      </c>
      <c r="B413" s="20">
        <v>953</v>
      </c>
      <c r="C413" s="9" t="s">
        <v>25</v>
      </c>
      <c r="D413" s="9" t="s">
        <v>296</v>
      </c>
      <c r="E413" s="9" t="s">
        <v>5</v>
      </c>
      <c r="F413" s="9"/>
      <c r="G413" s="10">
        <f>G414</f>
        <v>1630.9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5"/>
      <c r="Y413" s="69"/>
    </row>
    <row r="414" spans="1:25" ht="32.25" outlineLevel="6" thickBot="1">
      <c r="A414" s="36" t="s">
        <v>306</v>
      </c>
      <c r="B414" s="20">
        <v>953</v>
      </c>
      <c r="C414" s="9" t="s">
        <v>25</v>
      </c>
      <c r="D414" s="9" t="s">
        <v>312</v>
      </c>
      <c r="E414" s="9" t="s">
        <v>5</v>
      </c>
      <c r="F414" s="9"/>
      <c r="G414" s="10">
        <f>G415</f>
        <v>1630.9</v>
      </c>
      <c r="H414" s="6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85"/>
      <c r="Y414" s="69"/>
    </row>
    <row r="415" spans="1:25" ht="32.25" outlineLevel="6" thickBot="1">
      <c r="A415" s="166" t="s">
        <v>322</v>
      </c>
      <c r="B415" s="108">
        <v>953</v>
      </c>
      <c r="C415" s="109" t="s">
        <v>25</v>
      </c>
      <c r="D415" s="109" t="s">
        <v>325</v>
      </c>
      <c r="E415" s="109" t="s">
        <v>5</v>
      </c>
      <c r="F415" s="109"/>
      <c r="G415" s="16">
        <f>G416</f>
        <v>1630.9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32.25" outlineLevel="6" thickBot="1">
      <c r="A416" s="5" t="s">
        <v>219</v>
      </c>
      <c r="B416" s="22">
        <v>953</v>
      </c>
      <c r="C416" s="6" t="s">
        <v>25</v>
      </c>
      <c r="D416" s="6" t="s">
        <v>325</v>
      </c>
      <c r="E416" s="6" t="s">
        <v>213</v>
      </c>
      <c r="F416" s="6"/>
      <c r="G416" s="7">
        <f>G417</f>
        <v>1630.9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32.25" outlineLevel="6" thickBot="1">
      <c r="A417" s="106" t="s">
        <v>221</v>
      </c>
      <c r="B417" s="110">
        <v>953</v>
      </c>
      <c r="C417" s="111" t="s">
        <v>25</v>
      </c>
      <c r="D417" s="111" t="s">
        <v>325</v>
      </c>
      <c r="E417" s="111" t="s">
        <v>215</v>
      </c>
      <c r="F417" s="111"/>
      <c r="G417" s="118">
        <v>1630.9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8" t="s">
        <v>262</v>
      </c>
      <c r="B418" s="20">
        <v>953</v>
      </c>
      <c r="C418" s="9" t="s">
        <v>25</v>
      </c>
      <c r="D418" s="9" t="s">
        <v>261</v>
      </c>
      <c r="E418" s="9" t="s">
        <v>5</v>
      </c>
      <c r="F418" s="9"/>
      <c r="G418" s="10">
        <f>G419</f>
        <v>16.93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32.25" outlineLevel="6" thickBot="1">
      <c r="A419" s="5" t="s">
        <v>219</v>
      </c>
      <c r="B419" s="22">
        <v>953</v>
      </c>
      <c r="C419" s="6" t="s">
        <v>25</v>
      </c>
      <c r="D419" s="6" t="s">
        <v>261</v>
      </c>
      <c r="E419" s="6" t="s">
        <v>213</v>
      </c>
      <c r="F419" s="6"/>
      <c r="G419" s="7">
        <f>G420</f>
        <v>16.93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32.25" outlineLevel="6" thickBot="1">
      <c r="A420" s="106" t="s">
        <v>221</v>
      </c>
      <c r="B420" s="110">
        <v>953</v>
      </c>
      <c r="C420" s="111" t="s">
        <v>25</v>
      </c>
      <c r="D420" s="111" t="s">
        <v>261</v>
      </c>
      <c r="E420" s="111" t="s">
        <v>215</v>
      </c>
      <c r="F420" s="111"/>
      <c r="G420" s="118">
        <v>16.93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32.25" outlineLevel="6" thickBot="1">
      <c r="A421" s="36" t="s">
        <v>140</v>
      </c>
      <c r="B421" s="21">
        <v>953</v>
      </c>
      <c r="C421" s="11" t="s">
        <v>25</v>
      </c>
      <c r="D421" s="11" t="s">
        <v>138</v>
      </c>
      <c r="E421" s="11" t="s">
        <v>5</v>
      </c>
      <c r="F421" s="11"/>
      <c r="G421" s="37">
        <f>G422</f>
        <v>0</v>
      </c>
      <c r="H421" s="37">
        <f aca="true" t="shared" si="72" ref="H421:X421">H422</f>
        <v>0</v>
      </c>
      <c r="I421" s="37">
        <f t="shared" si="72"/>
        <v>0</v>
      </c>
      <c r="J421" s="37">
        <f t="shared" si="72"/>
        <v>0</v>
      </c>
      <c r="K421" s="37">
        <f t="shared" si="72"/>
        <v>0</v>
      </c>
      <c r="L421" s="37">
        <f t="shared" si="72"/>
        <v>0</v>
      </c>
      <c r="M421" s="37">
        <f t="shared" si="72"/>
        <v>0</v>
      </c>
      <c r="N421" s="37">
        <f t="shared" si="72"/>
        <v>0</v>
      </c>
      <c r="O421" s="37">
        <f t="shared" si="72"/>
        <v>0</v>
      </c>
      <c r="P421" s="37">
        <f t="shared" si="72"/>
        <v>0</v>
      </c>
      <c r="Q421" s="37">
        <f t="shared" si="72"/>
        <v>0</v>
      </c>
      <c r="R421" s="37">
        <f t="shared" si="72"/>
        <v>0</v>
      </c>
      <c r="S421" s="37">
        <f t="shared" si="72"/>
        <v>0</v>
      </c>
      <c r="T421" s="37">
        <f t="shared" si="72"/>
        <v>0</v>
      </c>
      <c r="U421" s="37">
        <f t="shared" si="72"/>
        <v>0</v>
      </c>
      <c r="V421" s="37">
        <f t="shared" si="72"/>
        <v>0</v>
      </c>
      <c r="W421" s="37">
        <f t="shared" si="72"/>
        <v>0</v>
      </c>
      <c r="X421" s="77">
        <f t="shared" si="72"/>
        <v>0</v>
      </c>
      <c r="Y421" s="69">
        <v>0</v>
      </c>
    </row>
    <row r="422" spans="1:25" ht="16.5" outlineLevel="6" thickBot="1">
      <c r="A422" s="38" t="s">
        <v>141</v>
      </c>
      <c r="B422" s="22">
        <v>953</v>
      </c>
      <c r="C422" s="6" t="s">
        <v>25</v>
      </c>
      <c r="D422" s="6" t="s">
        <v>138</v>
      </c>
      <c r="E422" s="6" t="s">
        <v>139</v>
      </c>
      <c r="F422" s="6"/>
      <c r="G422" s="39">
        <v>0</v>
      </c>
      <c r="H422" s="29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54"/>
      <c r="X422" s="75">
        <v>0</v>
      </c>
      <c r="Y422" s="69">
        <v>0</v>
      </c>
    </row>
    <row r="423" spans="1:25" ht="19.5" outlineLevel="6" thickBot="1">
      <c r="A423" s="32" t="s">
        <v>107</v>
      </c>
      <c r="B423" s="19">
        <v>953</v>
      </c>
      <c r="C423" s="14" t="s">
        <v>106</v>
      </c>
      <c r="D423" s="14" t="s">
        <v>6</v>
      </c>
      <c r="E423" s="14" t="s">
        <v>5</v>
      </c>
      <c r="F423" s="14"/>
      <c r="G423" s="33">
        <f>G424</f>
        <v>3157</v>
      </c>
      <c r="H423" s="33">
        <f aca="true" t="shared" si="73" ref="H423:X425">H424</f>
        <v>0</v>
      </c>
      <c r="I423" s="33">
        <f t="shared" si="73"/>
        <v>0</v>
      </c>
      <c r="J423" s="33">
        <f t="shared" si="73"/>
        <v>0</v>
      </c>
      <c r="K423" s="33">
        <f t="shared" si="73"/>
        <v>0</v>
      </c>
      <c r="L423" s="33">
        <f t="shared" si="73"/>
        <v>0</v>
      </c>
      <c r="M423" s="33">
        <f t="shared" si="73"/>
        <v>0</v>
      </c>
      <c r="N423" s="33">
        <f t="shared" si="73"/>
        <v>0</v>
      </c>
      <c r="O423" s="33">
        <f t="shared" si="73"/>
        <v>0</v>
      </c>
      <c r="P423" s="33">
        <f t="shared" si="73"/>
        <v>0</v>
      </c>
      <c r="Q423" s="33">
        <f t="shared" si="73"/>
        <v>0</v>
      </c>
      <c r="R423" s="33">
        <f t="shared" si="73"/>
        <v>0</v>
      </c>
      <c r="S423" s="33">
        <f t="shared" si="73"/>
        <v>0</v>
      </c>
      <c r="T423" s="33">
        <f t="shared" si="73"/>
        <v>0</v>
      </c>
      <c r="U423" s="33">
        <f t="shared" si="73"/>
        <v>0</v>
      </c>
      <c r="V423" s="33">
        <f t="shared" si="73"/>
        <v>0</v>
      </c>
      <c r="W423" s="33">
        <f t="shared" si="73"/>
        <v>0</v>
      </c>
      <c r="X423" s="83">
        <f t="shared" si="73"/>
        <v>1776.20821</v>
      </c>
      <c r="Y423" s="69">
        <f>X423/G423*100</f>
        <v>56.26253436807095</v>
      </c>
    </row>
    <row r="424" spans="1:25" ht="16.5" outlineLevel="6" thickBot="1">
      <c r="A424" s="34" t="s">
        <v>83</v>
      </c>
      <c r="B424" s="20">
        <v>953</v>
      </c>
      <c r="C424" s="9" t="s">
        <v>45</v>
      </c>
      <c r="D424" s="9" t="s">
        <v>6</v>
      </c>
      <c r="E424" s="9" t="s">
        <v>5</v>
      </c>
      <c r="F424" s="9"/>
      <c r="G424" s="35">
        <f>G425</f>
        <v>3157</v>
      </c>
      <c r="H424" s="35">
        <f t="shared" si="73"/>
        <v>0</v>
      </c>
      <c r="I424" s="35">
        <f t="shared" si="73"/>
        <v>0</v>
      </c>
      <c r="J424" s="35">
        <f t="shared" si="73"/>
        <v>0</v>
      </c>
      <c r="K424" s="35">
        <f t="shared" si="73"/>
        <v>0</v>
      </c>
      <c r="L424" s="35">
        <f t="shared" si="73"/>
        <v>0</v>
      </c>
      <c r="M424" s="35">
        <f t="shared" si="73"/>
        <v>0</v>
      </c>
      <c r="N424" s="35">
        <f t="shared" si="73"/>
        <v>0</v>
      </c>
      <c r="O424" s="35">
        <f t="shared" si="73"/>
        <v>0</v>
      </c>
      <c r="P424" s="35">
        <f t="shared" si="73"/>
        <v>0</v>
      </c>
      <c r="Q424" s="35">
        <f t="shared" si="73"/>
        <v>0</v>
      </c>
      <c r="R424" s="35">
        <f t="shared" si="73"/>
        <v>0</v>
      </c>
      <c r="S424" s="35">
        <f t="shared" si="73"/>
        <v>0</v>
      </c>
      <c r="T424" s="35">
        <f t="shared" si="73"/>
        <v>0</v>
      </c>
      <c r="U424" s="35">
        <f t="shared" si="73"/>
        <v>0</v>
      </c>
      <c r="V424" s="35">
        <f t="shared" si="73"/>
        <v>0</v>
      </c>
      <c r="W424" s="35">
        <f t="shared" si="73"/>
        <v>0</v>
      </c>
      <c r="X424" s="76">
        <f t="shared" si="73"/>
        <v>1776.20821</v>
      </c>
      <c r="Y424" s="69">
        <f>X424/G424*100</f>
        <v>56.26253436807095</v>
      </c>
    </row>
    <row r="425" spans="1:25" ht="16.5" outlineLevel="6" thickBot="1">
      <c r="A425" s="36" t="s">
        <v>119</v>
      </c>
      <c r="B425" s="21">
        <v>953</v>
      </c>
      <c r="C425" s="11" t="s">
        <v>45</v>
      </c>
      <c r="D425" s="11" t="s">
        <v>118</v>
      </c>
      <c r="E425" s="11" t="s">
        <v>5</v>
      </c>
      <c r="F425" s="11"/>
      <c r="G425" s="37">
        <f>G426</f>
        <v>3157</v>
      </c>
      <c r="H425" s="37">
        <f t="shared" si="73"/>
        <v>0</v>
      </c>
      <c r="I425" s="37">
        <f t="shared" si="73"/>
        <v>0</v>
      </c>
      <c r="J425" s="37">
        <f t="shared" si="73"/>
        <v>0</v>
      </c>
      <c r="K425" s="37">
        <f t="shared" si="73"/>
        <v>0</v>
      </c>
      <c r="L425" s="37">
        <f t="shared" si="73"/>
        <v>0</v>
      </c>
      <c r="M425" s="37">
        <f t="shared" si="73"/>
        <v>0</v>
      </c>
      <c r="N425" s="37">
        <f t="shared" si="73"/>
        <v>0</v>
      </c>
      <c r="O425" s="37">
        <f t="shared" si="73"/>
        <v>0</v>
      </c>
      <c r="P425" s="37">
        <f t="shared" si="73"/>
        <v>0</v>
      </c>
      <c r="Q425" s="37">
        <f t="shared" si="73"/>
        <v>0</v>
      </c>
      <c r="R425" s="37">
        <f t="shared" si="73"/>
        <v>0</v>
      </c>
      <c r="S425" s="37">
        <f t="shared" si="73"/>
        <v>0</v>
      </c>
      <c r="T425" s="37">
        <f t="shared" si="73"/>
        <v>0</v>
      </c>
      <c r="U425" s="37">
        <f t="shared" si="73"/>
        <v>0</v>
      </c>
      <c r="V425" s="37">
        <f t="shared" si="73"/>
        <v>0</v>
      </c>
      <c r="W425" s="37">
        <f t="shared" si="73"/>
        <v>0</v>
      </c>
      <c r="X425" s="77">
        <f t="shared" si="73"/>
        <v>1776.20821</v>
      </c>
      <c r="Y425" s="69">
        <f>X425/G425*100</f>
        <v>56.26253436807095</v>
      </c>
    </row>
    <row r="426" spans="1:25" ht="79.5" outlineLevel="6" thickBot="1">
      <c r="A426" s="107" t="s">
        <v>84</v>
      </c>
      <c r="B426" s="108">
        <v>953</v>
      </c>
      <c r="C426" s="109" t="s">
        <v>45</v>
      </c>
      <c r="D426" s="109" t="s">
        <v>46</v>
      </c>
      <c r="E426" s="109" t="s">
        <v>5</v>
      </c>
      <c r="F426" s="109"/>
      <c r="G426" s="40">
        <f>G427</f>
        <v>3157</v>
      </c>
      <c r="H426" s="39">
        <f aca="true" t="shared" si="74" ref="H426:X426">H428</f>
        <v>0</v>
      </c>
      <c r="I426" s="39">
        <f t="shared" si="74"/>
        <v>0</v>
      </c>
      <c r="J426" s="39">
        <f t="shared" si="74"/>
        <v>0</v>
      </c>
      <c r="K426" s="39">
        <f t="shared" si="74"/>
        <v>0</v>
      </c>
      <c r="L426" s="39">
        <f t="shared" si="74"/>
        <v>0</v>
      </c>
      <c r="M426" s="39">
        <f t="shared" si="74"/>
        <v>0</v>
      </c>
      <c r="N426" s="39">
        <f t="shared" si="74"/>
        <v>0</v>
      </c>
      <c r="O426" s="39">
        <f t="shared" si="74"/>
        <v>0</v>
      </c>
      <c r="P426" s="39">
        <f t="shared" si="74"/>
        <v>0</v>
      </c>
      <c r="Q426" s="39">
        <f t="shared" si="74"/>
        <v>0</v>
      </c>
      <c r="R426" s="39">
        <f t="shared" si="74"/>
        <v>0</v>
      </c>
      <c r="S426" s="39">
        <f t="shared" si="74"/>
        <v>0</v>
      </c>
      <c r="T426" s="39">
        <f t="shared" si="74"/>
        <v>0</v>
      </c>
      <c r="U426" s="39">
        <f t="shared" si="74"/>
        <v>0</v>
      </c>
      <c r="V426" s="39">
        <f t="shared" si="74"/>
        <v>0</v>
      </c>
      <c r="W426" s="39">
        <f t="shared" si="74"/>
        <v>0</v>
      </c>
      <c r="X426" s="78">
        <f t="shared" si="74"/>
        <v>1776.20821</v>
      </c>
      <c r="Y426" s="69">
        <f>X426/G426*100</f>
        <v>56.26253436807095</v>
      </c>
    </row>
    <row r="427" spans="1:25" ht="32.25" outlineLevel="6" thickBot="1">
      <c r="A427" s="5" t="s">
        <v>273</v>
      </c>
      <c r="B427" s="22">
        <v>953</v>
      </c>
      <c r="C427" s="6" t="s">
        <v>45</v>
      </c>
      <c r="D427" s="6" t="s">
        <v>46</v>
      </c>
      <c r="E427" s="133" t="s">
        <v>271</v>
      </c>
      <c r="F427" s="133"/>
      <c r="G427" s="134">
        <f>G428</f>
        <v>3157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135"/>
      <c r="Y427" s="69"/>
    </row>
    <row r="428" spans="1:25" ht="32.25" outlineLevel="6" thickBot="1">
      <c r="A428" s="106" t="s">
        <v>274</v>
      </c>
      <c r="B428" s="136">
        <v>953</v>
      </c>
      <c r="C428" s="137" t="s">
        <v>45</v>
      </c>
      <c r="D428" s="137" t="s">
        <v>46</v>
      </c>
      <c r="E428" s="137" t="s">
        <v>272</v>
      </c>
      <c r="F428" s="137"/>
      <c r="G428" s="138">
        <v>3157</v>
      </c>
      <c r="H428" s="29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54"/>
      <c r="X428" s="86">
        <v>1776.20821</v>
      </c>
      <c r="Y428" s="69">
        <f>X428/G428*100</f>
        <v>56.26253436807095</v>
      </c>
    </row>
    <row r="429" spans="1:25" ht="16.5" outlineLevel="6" thickBot="1">
      <c r="A429" s="61"/>
      <c r="B429" s="62"/>
      <c r="C429" s="62"/>
      <c r="D429" s="62"/>
      <c r="E429" s="62"/>
      <c r="F429" s="62"/>
      <c r="G429" s="63"/>
      <c r="H429" s="29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54"/>
      <c r="X429" s="87"/>
      <c r="Y429" s="69"/>
    </row>
    <row r="430" spans="1:25" ht="18.75">
      <c r="A430" s="58" t="s">
        <v>48</v>
      </c>
      <c r="B430" s="58"/>
      <c r="C430" s="58"/>
      <c r="D430" s="58"/>
      <c r="E430" s="58"/>
      <c r="F430" s="58"/>
      <c r="G430" s="47">
        <f>G295+G14</f>
        <v>489351.04000000004</v>
      </c>
      <c r="H430" s="47" t="e">
        <f>#REF!+#REF!+H295+H14</f>
        <v>#REF!</v>
      </c>
      <c r="I430" s="47" t="e">
        <f>#REF!+#REF!+I295+I14</f>
        <v>#REF!</v>
      </c>
      <c r="J430" s="47" t="e">
        <f>#REF!+#REF!+J295+J14</f>
        <v>#REF!</v>
      </c>
      <c r="K430" s="47" t="e">
        <f>#REF!+#REF!+K295+K14</f>
        <v>#REF!</v>
      </c>
      <c r="L430" s="47" t="e">
        <f>#REF!+#REF!+L295+L14</f>
        <v>#REF!</v>
      </c>
      <c r="M430" s="47" t="e">
        <f>#REF!+#REF!+M295+M14</f>
        <v>#REF!</v>
      </c>
      <c r="N430" s="47" t="e">
        <f>#REF!+#REF!+N295+N14</f>
        <v>#REF!</v>
      </c>
      <c r="O430" s="47" t="e">
        <f>#REF!+#REF!+O295+O14</f>
        <v>#REF!</v>
      </c>
      <c r="P430" s="47" t="e">
        <f>#REF!+#REF!+P295+P14</f>
        <v>#REF!</v>
      </c>
      <c r="Q430" s="47" t="e">
        <f>#REF!+#REF!+Q295+Q14</f>
        <v>#REF!</v>
      </c>
      <c r="R430" s="47" t="e">
        <f>#REF!+#REF!+R295+R14</f>
        <v>#REF!</v>
      </c>
      <c r="S430" s="47" t="e">
        <f>#REF!+#REF!+S295+S14</f>
        <v>#REF!</v>
      </c>
      <c r="T430" s="47" t="e">
        <f>#REF!+#REF!+T295+T14</f>
        <v>#REF!</v>
      </c>
      <c r="U430" s="47" t="e">
        <f>#REF!+#REF!+U295+U14</f>
        <v>#REF!</v>
      </c>
      <c r="V430" s="47" t="e">
        <f>#REF!+#REF!+V295+V14</f>
        <v>#REF!</v>
      </c>
      <c r="W430" s="47" t="e">
        <f>#REF!+#REF!+W295+W14</f>
        <v>#REF!</v>
      </c>
      <c r="X430" s="88" t="e">
        <f>#REF!+#REF!+X295+X14</f>
        <v>#REF!</v>
      </c>
      <c r="Y430" s="66" t="e">
        <f>X430/G430*100</f>
        <v>#REF!</v>
      </c>
    </row>
    <row r="431" spans="1:23" ht="15.75">
      <c r="A431" s="1"/>
      <c r="B431" s="2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</sheetData>
  <autoFilter ref="A13:G428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2013-02-13T06:54:56Z</cp:lastPrinted>
  <dcterms:created xsi:type="dcterms:W3CDTF">2008-11-11T04:53:42Z</dcterms:created>
  <dcterms:modified xsi:type="dcterms:W3CDTF">2013-05-16T07:10:09Z</dcterms:modified>
  <cp:category/>
  <cp:version/>
  <cp:contentType/>
  <cp:contentStatus/>
</cp:coreProperties>
</file>